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Y:\Cikháj - Herálec na soutěž\"/>
    </mc:Choice>
  </mc:AlternateContent>
  <bookViews>
    <workbookView xWindow="0" yWindow="0" windowWidth="0" windowHeight="0"/>
  </bookViews>
  <sheets>
    <sheet name="Rekapitulace" sheetId="17" r:id="rId1"/>
    <sheet name="SO 001" sheetId="2" r:id="rId2"/>
    <sheet name="SO 103b" sheetId="3" r:id="rId3"/>
    <sheet name="SO 103c" sheetId="4" r:id="rId4"/>
    <sheet name="SO 104" sheetId="5" r:id="rId5"/>
    <sheet name="SO 105a" sheetId="6" r:id="rId6"/>
    <sheet name="SO 105b" sheetId="7" r:id="rId7"/>
    <sheet name="SO 201SO 201.10" sheetId="8" r:id="rId8"/>
    <sheet name="SO 201SO 201.11" sheetId="9" r:id="rId9"/>
    <sheet name="SO 201SO 201.12" sheetId="10" r:id="rId10"/>
    <sheet name="SO 201SO 201.13" sheetId="11" r:id="rId11"/>
    <sheet name="SO 201SO 201.14" sheetId="12" r:id="rId12"/>
    <sheet name="SO 201SO 201.15" sheetId="13" r:id="rId13"/>
    <sheet name="SO 201SO 201.16" sheetId="14" r:id="rId14"/>
    <sheet name="SO 201SO 201.9" sheetId="15" r:id="rId15"/>
    <sheet name="SO 901" sheetId="16" r:id="rId16"/>
  </sheets>
  <calcPr/>
</workbook>
</file>

<file path=xl/calcChain.xml><?xml version="1.0" encoding="utf-8"?>
<calcChain xmlns="http://schemas.openxmlformats.org/spreadsheetml/2006/main">
  <c i="17" l="1"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6" r="I3"/>
  <c r="I20"/>
  <c r="O21"/>
  <c r="I21"/>
  <c r="I8"/>
  <c r="O16"/>
  <c r="I16"/>
  <c r="O13"/>
  <c r="I13"/>
  <c r="O9"/>
  <c r="I9"/>
  <c i="15" r="I3"/>
  <c r="I28"/>
  <c r="O33"/>
  <c r="I33"/>
  <c r="O29"/>
  <c r="I29"/>
  <c r="I23"/>
  <c r="O24"/>
  <c r="I24"/>
  <c r="I14"/>
  <c r="O19"/>
  <c r="I19"/>
  <c r="O15"/>
  <c r="I15"/>
  <c r="I9"/>
  <c r="O10"/>
  <c r="I10"/>
  <c i="14" r="I3"/>
  <c r="I55"/>
  <c r="O56"/>
  <c r="I56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3" r="I3"/>
  <c r="I55"/>
  <c r="O56"/>
  <c r="I56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2" r="I3"/>
  <c r="I55"/>
  <c r="O56"/>
  <c r="I56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1" r="I3"/>
  <c r="I56"/>
  <c r="O57"/>
  <c r="I57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10" r="I3"/>
  <c r="I55"/>
  <c r="O56"/>
  <c r="I56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9" r="I3"/>
  <c r="I55"/>
  <c r="O56"/>
  <c r="I56"/>
  <c r="I48"/>
  <c r="O52"/>
  <c r="I52"/>
  <c r="O49"/>
  <c r="I49"/>
  <c r="I44"/>
  <c r="O45"/>
  <c r="I45"/>
  <c r="I31"/>
  <c r="O40"/>
  <c r="I40"/>
  <c r="O36"/>
  <c r="I36"/>
  <c r="O32"/>
  <c r="I32"/>
  <c r="I18"/>
  <c r="O27"/>
  <c r="I27"/>
  <c r="O23"/>
  <c r="I23"/>
  <c r="O19"/>
  <c r="I19"/>
  <c r="I9"/>
  <c r="O14"/>
  <c r="I14"/>
  <c r="O10"/>
  <c r="I10"/>
  <c i="8" r="I3"/>
  <c r="I9"/>
  <c r="O10"/>
  <c r="I10"/>
  <c i="7" r="I3"/>
  <c r="I94"/>
  <c r="O103"/>
  <c r="I103"/>
  <c r="O99"/>
  <c r="I99"/>
  <c r="O95"/>
  <c r="I95"/>
  <c r="I89"/>
  <c r="O90"/>
  <c r="I90"/>
  <c r="I50"/>
  <c r="O85"/>
  <c r="I85"/>
  <c r="O82"/>
  <c r="I82"/>
  <c r="O78"/>
  <c r="I78"/>
  <c r="O74"/>
  <c r="I74"/>
  <c r="O70"/>
  <c r="I70"/>
  <c r="O66"/>
  <c r="I66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100"/>
  <c r="O109"/>
  <c r="I109"/>
  <c r="O105"/>
  <c r="I105"/>
  <c r="O101"/>
  <c r="I101"/>
  <c r="I95"/>
  <c r="O96"/>
  <c r="I96"/>
  <c r="I5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5" r="I3"/>
  <c r="I88"/>
  <c r="O97"/>
  <c r="I97"/>
  <c r="O93"/>
  <c r="I93"/>
  <c r="O89"/>
  <c r="I89"/>
  <c r="I83"/>
  <c r="O84"/>
  <c r="I84"/>
  <c r="I46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" r="I3"/>
  <c r="I91"/>
  <c r="O100"/>
  <c r="I100"/>
  <c r="O96"/>
  <c r="I96"/>
  <c r="O92"/>
  <c r="I92"/>
  <c r="I86"/>
  <c r="O87"/>
  <c r="I87"/>
  <c r="I5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100"/>
  <c r="O109"/>
  <c r="I109"/>
  <c r="O105"/>
  <c r="I105"/>
  <c r="O101"/>
  <c r="I101"/>
  <c r="I95"/>
  <c r="O96"/>
  <c r="I96"/>
  <c r="I58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I17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2" r="I3"/>
  <c r="I8"/>
  <c r="O34"/>
  <c r="I34"/>
  <c r="O30"/>
  <c r="I30"/>
  <c r="O27"/>
  <c r="I27"/>
  <c r="O24"/>
  <c r="I24"/>
  <c r="O20"/>
  <c r="I20"/>
  <c r="O16"/>
  <c r="I16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<sst xmlns="http://schemas.openxmlformats.org/spreadsheetml/2006/main">
  <si>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</si>
  <si>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</si>
  <si>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</si>
  <si>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ZR 2025 - II/350 křiž. I/37 - Cikháj - Herálec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</si>
  <si>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</si>
  <si>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</si>
  <si>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</si>
  <si>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</si>
  <si>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</si>
  <si>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</si>
  <si>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</si>
  <si>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001</t>
  </si>
  <si>
    <t>Ostatní a vedlejší náklady</t>
  </si>
  <si>
    <t>SO 103b</t>
  </si>
  <si>
    <t>Komunikace II/350 - odbočka Sklené - odbočka Kinský</t>
  </si>
  <si>
    <t>SO 103c</t>
  </si>
  <si>
    <t>Komunikace II/350 - odbočka Kinský - Cikháj</t>
  </si>
  <si>
    <t>SO 104</t>
  </si>
  <si>
    <t>Komunikace II/350 - Cikháj průtah</t>
  </si>
  <si>
    <t>SO 105a</t>
  </si>
  <si>
    <t>Komunikace II/350 - Cikháj - odbočka Kinský</t>
  </si>
  <si>
    <t>SO 105b</t>
  </si>
  <si>
    <t>II/350 Komunikace - odbočka Kinský - Kocanda</t>
  </si>
  <si>
    <t>SO 201.10</t>
  </si>
  <si>
    <t>Propustek ev.č. 350-051aP</t>
  </si>
  <si>
    <t>SO 201.11</t>
  </si>
  <si>
    <t>Propustek ev.č. 350-052P</t>
  </si>
  <si>
    <t>SO 201.12</t>
  </si>
  <si>
    <t>Propustek ev.č. 350-053P</t>
  </si>
  <si>
    <t>SO 201.13</t>
  </si>
  <si>
    <t>Propustek ev.č. 350-053aP</t>
  </si>
  <si>
    <t>SO 201.14</t>
  </si>
  <si>
    <t>Propustek ev.č.350-053bP</t>
  </si>
  <si>
    <t>SO 201.15</t>
  </si>
  <si>
    <t>Propustek ev.č. 350-054P</t>
  </si>
  <si>
    <t>SO 201.16</t>
  </si>
  <si>
    <t>Propustek ev.č. 350-055P</t>
  </si>
  <si>
    <t>SO 201.9</t>
  </si>
  <si>
    <t>Propustek ev.č. 350-051P</t>
  </si>
  <si>
    <t>SO 901</t>
  </si>
  <si>
    <t>DIO</t>
  </si>
  <si>
    <t>Soupis prací objektu</t>
  </si>
  <si>
    <t>S</t>
  </si>
  <si>
    <t>Stavba:</t>
  </si>
  <si>
    <t>ZR 2025</t>
  </si>
  <si>
    <t>II/350 křiž. I/37 - Cikháj - Herálec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</si>
  <si>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</si>
  <si>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</si>
  <si>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</si>
  <si>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</si>
  <si>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</si>
  <si>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</si>
  <si>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</si>
  <si>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</si>
  <si>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</si>
  <si>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</si>
  <si>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</si>
  <si>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</si>
  <si>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</si>
  <si>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</si>
  <si>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</si>
  <si>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</si>
  <si>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</si>
  <si>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</si>
  <si>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</si>
  <si>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</si>
  <si>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</si>
  <si>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</si>
  <si>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</si>
  <si>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</si>
  <si>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</si>
  <si>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</si>
  <si>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VV</t>
  </si>
  <si>
    <t>"ČERPÁNÍ SE SOUHLASEM TDS"</t>
  </si>
  <si>
    <t>Položka zahrnuje:
- veškeré náklady spojené s ochranou inženýrských sítí
Položka nezahrnuje:
- x</t>
  </si>
  <si>
    <t>02911</t>
  </si>
  <si>
    <t>OSTATNÍ POŽADAVKY - GEODETICKÉ ZAMĚŘENÍ</t>
  </si>
  <si>
    <t>"Vytýčení inženýrských sítí"</t>
  </si>
  <si>
    <t>Položka zahrnuje:
- veškeré náklady spojené s objednatelem požadovanými pracemi
Položka nezahrnuje:
- x</t>
  </si>
  <si>
    <t>1</t>
  </si>
  <si>
    <t>KM</t>
  </si>
  <si>
    <t>"GEODETICKÉ ZAMĚŘENÍ STAVBY - pro realizaci stavby (jednotlivé asf. vrstvy, sanace)"</t>
  </si>
  <si>
    <t>02944</t>
  </si>
  <si>
    <t>OSTAT POŽADAVKY - DOKUMENTACE SKUTEČ PROVEDENÍ V DIGIT FORMĚ</t>
  </si>
  <si>
    <t>02991</t>
  </si>
  <si>
    <t>OSTATNÍ POŽADAVKY - INFORMAČNÍ TABULE</t>
  </si>
  <si>
    <t>KUS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</si>
  <si>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</si>
  <si>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</si>
  <si>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</si>
  <si>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>"ČERPÁNÍ SE SOUHLASEM TDS "</t>
  </si>
  <si>
    <t>Položka zahrnuje:
 objednatelem povolené náklady na pořízení (event. pronájem), provozování, udržování a likvidaci zhotovitelova zařízení
Položka nezahrnuje:
- x</t>
  </si>
  <si>
    <t>03101</t>
  </si>
  <si>
    <t>KOMLPETNÍ PRÁCE SOUVISEJÍCÍ SE ZAJIŠTĚNÍM BOZP NA STAVBĚ</t>
  </si>
  <si>
    <t>ČERPÁNÍ SE SOUHLASEM TDS 1 = 1,000 [A]</t>
  </si>
  <si>
    <t>zahrnuje objednatelem povolené náklady na pořízení (event. pronájem), provozování, udržování a likvidaci zhotovitelova zařízení</t>
  </si>
  <si>
    <t>014101</t>
  </si>
  <si>
    <t>POPLATKY ZA SKLÁDKU</t>
  </si>
  <si>
    <t>M3</t>
  </si>
  <si>
    <t>"kamenivo, zemina 2000 kg/m3"_x000d_
 "hloubkové sanace- odkop, předpoklad 3%, ČERPÁNÍ SE SOUHLASEM TDS"_x000d_
 7294,3*0,20*0,03 = 43,766 [A]_x000d_
 "krajnice"_x000d_
 2230,7*0,50*0,05 = 55,768 [B]_x000d_
 "příkopy"_x000d_
 1128,8*0,25 = 282,200 [C]_x000d_
 "celkem"_x000d_
 A+B+C = 381,734 [D]</t>
  </si>
  <si>
    <t>Položka zahrnuje:
- veškeré poplatky provozovateli skládky související s uložením odpadu na skládce.
Položka nezahrnuje:
- x</t>
  </si>
  <si>
    <t>Pařezy, ČERPÁNÍ SE SOUHLASEM TDS 5*1 = 5,000 [A]</t>
  </si>
  <si>
    <t>Zemní práce</t>
  </si>
  <si>
    <t>11222</t>
  </si>
  <si>
    <t>ODSTRANĚNÍ PAŘEZŮ D DO 0,9M</t>
  </si>
  <si>
    <t>"odstranění pařezu, předpoklad rozfrézování veškeré dřevní hmoty"_x000d_
 "včetně zásypu"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</si>
  <si>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</si>
  <si>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113338</t>
  </si>
  <si>
    <t>ODSTRAN PODKL ZPEVNĚNÝCH PLOCH S ASFALT POJIVEM, ODVOZ DO 20KM</t>
  </si>
  <si>
    <t>"lokální hloubkové sanace - předpoklad 3%, ČERPÁNÍ SE SOUHLASEM TDS"_x000d_
 "tl. 140 mm"_x000d_
 "materiál bude použit ve stavbě "_x000d_
 7294,3*0,14*0,03 = 30,636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</si>
  <si>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</si>
  <si>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113723</t>
  </si>
  <si>
    <t>FRÉZOVÁNÍ ZPEVNĚNÝCH PLOCH ASFALTOVÝCH, ODVOZ DO 3KM</t>
  </si>
  <si>
    <t>"frézování vozovky - použití na krajnice"_x000d_
 2230,7*0,5*0,100 = 111,535 [A]_x000d_
 "nezpevněné sjezdy"_x000d_
 34,8*0,10 = 3,480 [B]_x000d_
 "celkem:"_x000d_
 A+B = 115,015 [C]</t>
  </si>
  <si>
    <t>113728</t>
  </si>
  <si>
    <t>FRÉZOVÁNÍ ZPEVNĚNÝCH PLOCH ASFALTOVÝCH, ODVOZ DO 20KM</t>
  </si>
  <si>
    <t>"celoplošné frézování vozovky tl. 50 mm"_x000d_
 "odvoz na skládku KSÚSV Ostrov nad Oslavou"_x000d_
 7294,3*0,05 = 364,715 [A]_x000d_
 "frézování lokálních výsprav - tl. 60 mm - předpoklad 10%, ČERPÁNÍ SE SOUHLASEM TDS"_x000d_
 7294,3*0,06*0,10 = 43,766 [B]_x000d_
 "frézování hloubkových sanací - tl. 60 mm - předpoklad 3%, ČERPÁNÍ SE SOUHLASEM TDS"_x000d_
 7294,3*0,06*0,03 = 13,130 [C]_x000d_
 "celkem:"_x000d_
 A+B+C = 421,611 [D]_x000d_
 "odečet na krajnice, nezpevněné sjezdy"_x000d_
 D-(2230,7*0,50*0,10)-(34,8*0,1) = 306,596 [E]</t>
  </si>
  <si>
    <t>123738</t>
  </si>
  <si>
    <t>ODKOP PRO SPOD STAVBU SILNIC A ŽELEZNIC TŘ. I, ODVOZ DO 20KM</t>
  </si>
  <si>
    <t>"lokální hloubkové sanace - předpoklad 3%, ČERPÁNÍ SE SOUHLASEM TDS"_x000d_
 "tl. 200 mm"_x000d_
 7294,3*0,20*0,03 = 43,766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</si>
  <si>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</si>
  <si>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</si>
  <si>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</si>
  <si>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"seříznutí krajnic tl. 50 mm"_x000d_
 2230,7*0,50*0,05 = 55,768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</si>
  <si>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</si>
  <si>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</si>
  <si>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</si>
  <si>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M</t>
  </si>
  <si>
    <t>"pročištění příkopů"</t>
  </si>
  <si>
    <t>171103</t>
  </si>
  <si>
    <t>ULOŽENÍ SYPANINY DO NÁSYPŮ SE ZHUTNĚNÍM DO 100% PS</t>
  </si>
  <si>
    <t>"zpětné uložení materiálu z hloubkových sanací do stavby"_x000d_
 "ČERPÁNÍ SE SOUHLASEM TDS"_x000d_
 7294,3*0,03*0,14 = 30,636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</si>
  <si>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</si>
  <si>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</si>
  <si>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</si>
  <si>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"lokální hloubkové sanace - předpoklad 3%, ČERPÁNÍ SE SOUHLASEM TDS"_x000d_
 "ŠD 0/63 tl. 250 mm"_x000d_
 7294,3*0,25*0,03 = 54,707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</si>
  <si>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</si>
  <si>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</si>
  <si>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</si>
  <si>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M2</t>
  </si>
  <si>
    <t>"úprava pláně v místě lokálních hloubkových sanací"_x000d_
 "ČERPÁNÍ SE SOUHLASEM TDS"_x000d_
 7294,3*0,03 = 218,829 [A]</t>
  </si>
  <si>
    <t>Položka zahrnuje:
- úpravu pláně včetně vyrovnání výškových rozdílů. Míru zhutnění určuje projekt.
Položka nezahrnuje:
- x</t>
  </si>
  <si>
    <t>5</t>
  </si>
  <si>
    <t>Komunikace</t>
  </si>
  <si>
    <t>56140G</t>
  </si>
  <si>
    <t xml:space="preserve">SMĚSI Z KAMENIVA STMELENÉ CEMENTEM  SC C 8/10</t>
  </si>
  <si>
    <t>"lokální hloubkové sanace - předpoklad 3 %, ČERPÁNÍ SE SOUHLASEM TDS"_x000d_
 "SC 8/10 tl. 150 mm"_x000d_
 7294,3*0,15*0,03 = 32,824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</si>
  <si>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</si>
  <si>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56962</t>
  </si>
  <si>
    <t>ZPEVNĚNÍ KRAJNIC Z RECYKLOVANÉHO MATERIÁLU TL DO 100MM</t>
  </si>
  <si>
    <t>"krajnice z vyfrézovaného materiálu ze stavby "_x000d_
 "tl. 100 mm"_x000d_
 2230,7*0,5 = 1115,350 [A]_x000d_
 "nezpevněné sjezdy "_x000d_
 34,8 = 34,800 [B]_x000d_
 "celkem:"_x000d_
 A+B = 1150,150 [C]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</si>
  <si>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</si>
  <si>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</si>
  <si>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</si>
  <si>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"spojovací postřik 0,50kg/m2"_x000d_
 "pod ACO 11+ "_x000d_
 7294,3 = 7294,300 [A]_x000d_
 "pod ACL 16+"_x000d_
 7405,8 = 7405,800 [B]_x000d_
 "pod ACP 16+, ČERPÁNÍ SE SOUHLASEM TDS"_x000d_
 7294,3*0,10 = 729,430 [C]_x000d_
 "pod geomříž, ČERPÁNÍ SE SOUHLASEM TDS"_x000d_
 7294,3*0,1*1,1 = 802,373 [D]_x000d_
 "celkem:"_x000d_
 A+B+C+D = 16231,903 [E]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</si>
  <si>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</si>
  <si>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57475</t>
  </si>
  <si>
    <t>VOZOVKOVÉ VÝZTUŽNÉ VRSTVY Z GEOMŘÍŽOVINY</t>
  </si>
  <si>
    <t>"lokální výspravy - předpoklad 10%, ČERPÁNÍ SE SOUHLASEM TDS"_x000d_
 7294,3*0,1*1,1 = 802,373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</si>
  <si>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</si>
  <si>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574A34</t>
  </si>
  <si>
    <t>ASFALTOVÝ BETON PRO OBRUSNÉ VRSTVY ACO 11+ TL. 40MM</t>
  </si>
  <si>
    <t>"ACO 11+ tl. 40 mm"_x000d_
 7294,3 = 7294,300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</si>
  <si>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</si>
  <si>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</si>
  <si>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</si>
  <si>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"ACL 16+ tl. 60 mm"_x000d_
 7405,8 = 7405,800 [A]</t>
  </si>
  <si>
    <t>574E56</t>
  </si>
  <si>
    <t>ASFALTOVÝ BETON PRO PODKLADNÍ VRSTVY ACP 16+, 16S TL. 60MM</t>
  </si>
  <si>
    <t>"lokální výspravy - předpoklad 10%, ČERPÁNÍ SE SOUHLASEM TDS"_x000d_
 "ACP 16+ tl. 60 mm"_x000d_
 7294,3*0,10 = 729,430 [A]</t>
  </si>
  <si>
    <t>577A1</t>
  </si>
  <si>
    <t>VÝSPRAVA TRHLIN ASFALTOVOU ZÁLIVKOU</t>
  </si>
  <si>
    <t>Položka zahrnuje:
- vyfrézování drážky šířky do 20mm hloubky do 40mm
- vyčištění
- nátěr
- výplň předepsanou zálivkovou hmotou
Položka nezahrnuje:
- x</t>
  </si>
  <si>
    <t>58910</t>
  </si>
  <si>
    <t>VÝPLŇ SPAR ASFALTEM</t>
  </si>
  <si>
    <t>27+7 = 34,000 [A]</t>
  </si>
  <si>
    <t>Položka zahrnuje: 
- dodávku předepsaného materiálu
- vyčištění a výplň spar tímto materiálem
Položka nezahrnuje:
- x</t>
  </si>
  <si>
    <t>9</t>
  </si>
  <si>
    <t>Ostatní konstrukce a práce</t>
  </si>
  <si>
    <t>93808</t>
  </si>
  <si>
    <t>OČIŠTĚNÍ VOZOVEK ZAMETENÍM</t>
  </si>
  <si>
    <t>"celoplošné očištění vozovky po odfrézování"_x000d_
 7294,3 = 7294,300 [A]_x000d_
 "zametení lokální výspravy - předpoklad 10%, ČERPÁNÍ SE SOUHLASEM TDS "_x000d_
 7294,3*0,10 = 729,430 [B]_x000d_
 "celkem:"_x000d_
 A+B = 8023,730 [C]</t>
  </si>
  <si>
    <t>Položka zahrnuje:
- očištění předepsaným způsobem
- odklizení vzniklého odpadu
Položka nezahrnuje:
- x</t>
  </si>
  <si>
    <t>91</t>
  </si>
  <si>
    <t>Doplňující konstrukce a práce</t>
  </si>
  <si>
    <t>91228</t>
  </si>
  <si>
    <t>SMĚROVÉ SLOUPKY Z PLAST HMOT VČETNĚ ODRAZNÉHO PÁSKU</t>
  </si>
  <si>
    <t>"doplnění směrových sloupků, ČERPÁNÍ SE SOUHLASEM TDS"</t>
  </si>
  <si>
    <t>Položka zahrnuje:
- dodání a osazení sloupku včetně nutných zemních prací
- vnitrostaveništní a mimostaveništní doprava
- odrazky plastové nebo z retroreflexní fólie
Položka nezahrnuje:
- x</t>
  </si>
  <si>
    <t>915231</t>
  </si>
  <si>
    <t>VODOR DOPRAV ZNAČ PLASTEM PROFIL ZVUČÍCÍ - DOD A POKLÁDKA</t>
  </si>
  <si>
    <t>"VDZ plast š. 0,125 m"_x000d_
 1128,8*2*0,125 = 282,200 [A]</t>
  </si>
  <si>
    <t>Položka zahrnuje:
- dodání a pokládku nátěrového materiálu
- předznačení a reflexní úpravu
Položka nezahrnuje:
- x
Způsob měření:
- měří se pouze natíraná plocha</t>
  </si>
  <si>
    <t>919111</t>
  </si>
  <si>
    <t>ŘEZÁNÍ ASFALTOVÉHO KRYTU VOZOVEK TL DO 50MM</t>
  </si>
  <si>
    <t>Položka zahrnuje:
- řezání vozovkové vrstvy v předepsané tloušťce
- spotřeba vody
Položka nezahrnuje:
- x</t>
  </si>
  <si>
    <t>"kamenivo, zemina 2000kg/m3"_x000d_
 "hloubkové lokální sanace - předpoklad 3%, ČEPRÁNÍ SE SOUHLASEM TDS"_x000d_
 1463,9*0,20*0,03 = 8,783 [A]_x000d_
 "krajnice"_x000d_
 463*0,50*0,05 = 11,575 [B]_x000d_
 "příkopy"_x000d_
 238,5*0,25 = 59,625 [C]_x000d_
 "celkem:"_x000d_
 A+B+C = 79,983 [D]</t>
  </si>
  <si>
    <t>"lokální hloubkové sanace - předpoklad 3%, ČERPÁNÍ SE SOUHLASEM TDS"_x000d_
 "tl. 140 mm"_x000d_
 "materiál bude použit ve stavbě "_x000d_
 1463,9*0,14*0,03 = 6,148 [A]</t>
  </si>
  <si>
    <t>"frézování vozovky - použití na krajnice"_x000d_
 463*0,5*0,100 = 23,150 [A]_x000d_
 "nezpevněné sjezdy"_x000d_
 12,7*0,10 = 1,270 [B]_x000d_
 "celkem:"_x000d_
 A+B = 24,420 [C]</t>
  </si>
  <si>
    <t>"celoplošné frézování vozovky tl. 50 mm"_x000d_
 "odvoz na skládku KSÚSV Ostrov nad Oslavou"_x000d_
 1463,9*0,05 = 73,195 [A]_x000d_
 "frézování lokálních výsprav - tl. 60 mm - předpoklad 10%, ČERPÁNÍ SE SOUHLASEM TDS"_x000d_
 1463,9*0,06*0,10 = 8,783 [B]_x000d_
 "frézování hloubkových sanací - tl. 60 mm - předpoklad 3%, ČERPÁNÍ SE SOUHLASEM TDS"_x000d_
 1463,9*0,06*0,03 = 2,635 [C]_x000d_
 "celkem:"_x000d_
 A+B+C = 84,613 [D]_x000d_
 "odečet na krajnice, nezpevněné sjezdy"_x000d_
 D-(463*0,50*0,10)-(12,7*0,1) = 60,193 [E]</t>
  </si>
  <si>
    <t>"lokální hloubkové sanace - předpoklad 3%, ČERPÁNÍ SE SOUHLASEM TDS"_x000d_
 "tl. 200 mm"_x000d_
 1463,9*0,20*0,03 = 8,783 [A]</t>
  </si>
  <si>
    <t>"seříznutí krajnic tl. 50 mm"_x000d_
 463*0,50*0,05 = 11,575 [A]</t>
  </si>
  <si>
    <t>"pročištění příkopů"_x000d_
 238,5 = 238,500 [A]</t>
  </si>
  <si>
    <t>"zpětné uložení materiálu z hloubkových sanací do stavby"_x000d_
 "ČERPÁNÍ SE SOUHLASEM TDS"_x000d_
 1463,9*0,03*0,14 = 6,148 [A]</t>
  </si>
  <si>
    <t>"lokální hloubkové sanace - předpoklad 3%, ČERPÁNÍ SE SOUHLASEM TDS"_x000d_
 "ŠD 0/63 tl. 250 mm"_x000d_
 1463,9*0,25*0,03 = 10,979 [A]</t>
  </si>
  <si>
    <t>"úprava pláně v místě lokálních hloubkových sanací"_x000d_
 "ČERPÁNÍ SE SOUHLASEM TDS"_x000d_
 1463,9*0,03 = 43,917 [A]</t>
  </si>
  <si>
    <t>"lokální hloubkové sanace - předpoklad 3 %, ČERPÁNÍ SE SOUHLASEM TDS"_x000d_
 "SC 8/10 tl. 150 mm"_x000d_
 1463,9*0,15*0,03 = 6,588 [A]</t>
  </si>
  <si>
    <t>"krajnice z vyfrézovaného materiálu ze stavby "_x000d_
 "tl. 100 mm"_x000d_
 463*0,5 = 231,500 [A]_x000d_
 "nezpevněné sjezdy "_x000d_
 12,7 = 12,700 [B]_x000d_
 "celkem:"_x000d_
 A+B = 244,200 [C]</t>
  </si>
  <si>
    <t>"spojovací postřik 0,50kg/m2"_x000d_
 "pod ACO 11+ "_x000d_
 1463,9 = 1463,900 [A]_x000d_
 "pod ACL 16+"_x000d_
 1487,0 = 1487,000 [B]_x000d_
 "pod ACP 16+, ČERPÁNÍ SE SOUHLASEM TDS"_x000d_
 1463,9*0,10 = 146,390 [C]_x000d_
 "pod geomříž, ČERPÁNÍ SE SOUHLASEM TDS"_x000d_
 1463,9*0,1*1,1 = 161,029 [D]_x000d_
 "celkem:"_x000d_
 A+B+C+D = 3258,319 [E]</t>
  </si>
  <si>
    <t>"lokální výspravy - předpoklad 10%, ČERPÁNÍ SE SOUHLASEM TDS"_x000d_
 1463,9*0,1*1,1 = 161,029 [A]</t>
  </si>
  <si>
    <t>"ACO 11+ tl. 40 mm"_x000d_
 1463,9 = 1463,900 [A]</t>
  </si>
  <si>
    <t>"ACL 16+ tl. 60 mm"_x000d_
 1487,0 = 1487,000 [A]</t>
  </si>
  <si>
    <t>"lokální výspravy - předpoklad 10%, ČERPÁNÍ SE SOUHLASEM TDS"_x000d_
 "ACP 16+ tl. 60 mm"_x000d_
 1463,9*0,10 = 146,390 [A]</t>
  </si>
  <si>
    <t>"celoplošné očištění vozovky po odfrézování"_x000d_
 1463,9 = 1463,900 [A]_x000d_
 "zametení lokální výspravy - předpoklad 10%, ČERPÁNÍ SE SOUHLASEM TDS "_x000d_
 1463,9*0,10 = 146,390 [B]_x000d_
 "celkem:"_x000d_
 A+B = 1610,290 [C]</t>
  </si>
  <si>
    <t>"VDZ plast š. 0,125 m"_x000d_
 476,96*0,125 = 59,620 [A]</t>
  </si>
  <si>
    <t>"kamenivo, zemina 2000kg/m3"_x000d_
 "krajnice "_x000d_
 1181*0,5*0,05 = 29,525 [A]_x000d_
 "odkop z hloubkových sanací, ČERPÁNÍ SE SOUHLASEM TDS"_x000d_
 3764,1*0,20*0,03 = 22,585 [B]_x000d_
 "celkem:"_x000d_
 A+B = 52,110 [C]</t>
  </si>
  <si>
    <t>"lokální hloubkové sanace - předpoklad 3%, ČERPÁNÍ SE SOUHLASEM TDS"_x000d_
 "tl. 140 mm"_x000d_
 "materiál bude použit ve stavbě"_x000d_
 3764,1*0,14*0,03 = 15,809 [A]</t>
  </si>
  <si>
    <t>"frézování vozovky - použití na krajnice"_x000d_
 1181*0,5*0,100 = 59,050 [A]_x000d_
 " nezpevněné sjezdy"_x000d_
 11,4*0,10 = 1,140 [B]_x000d_
 "celkem:"_x000d_
 A+B = 60,190 [C]</t>
  </si>
  <si>
    <t>"celoplošné frézování vozovky tl. 100 mm"_x000d_
 "odvoz na skládku KSÚSV Ostrov nad Oslavou"_x000d_
 3764,1*0,100 = 376,410 [A]_x000d_
 "frézování lokálních výsprav - tl. 60 mm - předpoklad 10%, ČERPÁNÍ SE SOUHLASEM TDS"_x000d_
 3764,1*0,06*0,10 = 22,585 [B]_x000d_
 "frézování hloubkových sanací - tl. 60 mm - předpoklad 3%, ČERPÁNÍ SE SOUHLASEM TDS"_x000d_
 3764,1*0,06*0,03 = 6,775 [C]_x000d_
 "celkem:"_x000d_
 A+B+C = 405,770 [D]_x000d_
 "odečet na krajnice, nezpevněné sjezdy"_x000d_
 D-(1181*0,50*0,10)-(11,4*0,1) = 345,580 [E]</t>
  </si>
  <si>
    <t>"lokální hloubkové sanace - předpoklad 3%, ČERPÁNÍ SE SOUHLASEM TDS"_x000d_
 "tl. 200 mm"_x000d_
 3764,1*0,20*0,03 = 22,585 [A]</t>
  </si>
  <si>
    <t>"seříznutí krajnic tl. 50 mm"_x000d_
 1181*0,50*0,05 = 29,525 [A]</t>
  </si>
  <si>
    <t>"zpětné uložení materiálu z hloubkových sanací do stavby"_x000d_
 "ČERPÁNÍ SE SOUHLASEM TDS"_x000d_
 3764,1*0,03*0,14 = 15,809 [A]</t>
  </si>
  <si>
    <t>"lokální hloubkové sanace - předpoklad 3%, ČERPÁNÍ SE SOUHLASEM TDS"_x000d_
 "ŠD 0/63 tl. 250 mm"_x000d_
 3764,1*0,25*0,03 = 28,231 [A]</t>
  </si>
  <si>
    <t>"úprava pláně v místě lokálních hloubkových sanací"_x000d_
 "ČERPÁNÍ SE SOUHLASEM TDS"_x000d_
 3764,1*0,03 = 112,923 [A]</t>
  </si>
  <si>
    <t>"lokální hloubkové sanace - předpoklad 3 %, ČERPÁNÍ SE SOUHLASEM TDS"_x000d_
 "SC 8/10 tl. 150 mm"_x000d_
 3764,1*0,15*0,03 = 16,938 [A]</t>
  </si>
  <si>
    <t>"krajnice z vyfrézovaného materiálu ze stavby "_x000d_
 "tl. 100 mm"_x000d_
 1181*0,5 = 590,500 [A]_x000d_
 "nezpevněné sjezdy "_x000d_
 11,4 = 11,400 [B]_x000d_
 "celkem:"_x000d_
 A+B = 601,900 [C]</t>
  </si>
  <si>
    <t>"spojovací postřik 0,50kg/m2"_x000d_
 "pod ACO 11+ "_x000d_
 3764,1 = 3764,100 [A]_x000d_
 "pod ACL 16+"_x000d_
 3823,1 = 3823,100 [B]_x000d_
 "pod ACP 16+, ČERPÁNÍ SE SOUHLASEM TDS"_x000d_
 3764,1*0,10 = 376,410 [C]_x000d_
 "pod geomříž, ČERPÁNÍ SE SOUHLASEM TDS"_x000d_
 3764,1*0,1*1,1 = 414,051 [D]_x000d_
 "celkem:"_x000d_
 A+B+C+D = 8377,661 [E]</t>
  </si>
  <si>
    <t>"lokální výspravy - předpoklad 10%, ČERPÁNÍ SE SOUHLASEM TDS"_x000d_
 3764,1*0,1*1,1 = 414,051 [A]</t>
  </si>
  <si>
    <t>"ACO 11+ tl. 40 mm"_x000d_
 3764,1 = 3764,100 [A]</t>
  </si>
  <si>
    <t>"ACL 16+ tl. 60 mm"_x000d_
 3823,1 = 3823,100 [A]</t>
  </si>
  <si>
    <t>"lokální výspravy - předpoklad 10%, ČERPÁNÍ SE SOUHLASEM TDS"_x000d_
 "ACP 16+ tl. 60 mm"_x000d_
 3764,1*0,10 = 376,410 [A]</t>
  </si>
  <si>
    <t>33+6 = 39,000 [A]</t>
  </si>
  <si>
    <t>"celoplošné očištění vozovky po odfrézování"_x000d_
 1181 = 1181,000 [A]_x000d_
 "zametení lokální výspravy - předpoklad 10%, ČERPÁNÍ SE SOUHLASEM TDS "_x000d_
 1181*0,10 = 118,100 [B]_x000d_
 "celkem:"_x000d_
 A+B = 1299,100 [C]</t>
  </si>
  <si>
    <t>"VDZ plast š. 0,125 m"_x000d_
 1213,98*0,125 = 151,748 [A]</t>
  </si>
  <si>
    <t>"kamenivo, zemina 2000 kg/m3"_x000d_
 "hloubkové lokální sanace - předpoklad 3%, ČEPRÁNÍ SE SOUHLASEM TDS"_x000d_
 18502,6*0,20*0,03 = 111,016 [A]_x000d_
 "krajnice"_x000d_
 6267,4*0,50*0,05 = 156,685 [B]_x000d_
 "příkopy"_x000d_
 3142,7*0,25 = 785,675 [C]_x000d_
 "celkem:"_x000d_
 A+B+C = 1053,376 [D]</t>
  </si>
  <si>
    <t>Pařezy, ČERPÁNÍ SE SOUHLASEM TDS 4*1 = 4,000 [A]</t>
  </si>
  <si>
    <t>"lokální hloubkové sanace - předpoklad 3%, ČERPÁNÍ SE SOUHLASEM TDS"_x000d_
 "tl. 140 mm"_x000d_
 "materiál bude použit ve stavbě "_x000d_
 18502,6*0,14*0,03 = 77,711 [A]</t>
  </si>
  <si>
    <t>"frézování vozovky - použití na krajnice"_x000d_
 6267,4*0,5*0,100 = 313,370 [A]_x000d_
 "nezpevněné sjezdy"_x000d_
 222,3*0,10 = 22,230 [B]_x000d_
 "celkem:"_x000d_
 A+B = 335,600 [C]</t>
  </si>
  <si>
    <t>"celoplošné frézování vozovky tl. 50 mm"_x000d_
 "odvoz na skládku KSÚSV Ostrov nad Oslavou"_x000d_
 18502,6*0,05 = 925,130 [A]_x000d_
 "frézování lokálních výsprav - tl. 60 mm - předpoklad 10%, ČERPÁNÍ SE SOUHLASEM TDS"_x000d_
 18502,6*0,06*0,10 = 111,016 [B]_x000d_
 "frézování hloubkových sanací - tl. 60 mm - předpoklad 3%, ČERPÁNÍ SE SOUHLASEM TDS"_x000d_
 18502,6*0,06*0,03 = 33,305 [C]_x000d_
 "celkem:"_x000d_
 A+B+C = 1069,451 [D]_x000d_
 "odečet na krajnice, nezpevněné sjezdy"_x000d_
 D-(6267,4*0,50*0,10)-(222,3*0,1) = 733,851 [E]</t>
  </si>
  <si>
    <t>"lokální hloubkové sanace - předpoklad 3%, ČERPÁNÍ SE SOUHLASEM TDS"_x000d_
 "tl. 200 mm"_x000d_
 18502,6*0,20*0,03 = 111,016 [A]</t>
  </si>
  <si>
    <t>"seříznutí krajnic tl. 50 mm"_x000d_
 6267,4*0,50*0,05 = 156,685 [A]</t>
  </si>
  <si>
    <t>"pročištění příkopů"_x000d_
 3142,7 = 3142,700 [A]</t>
  </si>
  <si>
    <t>"zpětné uložení materiálu z hloubkových sanací do stavby"_x000d_
 "ČERPÁNÍ SE SOUHLASEM TDS"_x000d_
 18502,6*0,03*0,14 = 77,711 [A]</t>
  </si>
  <si>
    <t>"lokální hloubkové sanace - předpoklad 3%, ČERPÁNÍ SE SOUHLASEM TDS"_x000d_
 "ŠD 0/63 tl. 250 mm"_x000d_
 18502,6*0,25*0,03 = 138,770 [A]</t>
  </si>
  <si>
    <t>"úprava pláně v místě lokálních hloubkových sanací"_x000d_
 "ČERPÁNÍ SE SOUHLASEM TDS"_x000d_
 18502,6*0,03 = 555,078 [A]</t>
  </si>
  <si>
    <t>"lokální hloubkové sanace - předpoklad 3 %, ČERPÁNÍ SE SOUHLASEM TDS"_x000d_
 "SC 8/10 tl. 150 mm"_x000d_
 18502,6*0,15*0,03 = 83,262 [A]</t>
  </si>
  <si>
    <t>"krajnice z vyfrézovaného materiálu ze stavby "_x000d_
 "tl. 100 mm"_x000d_
 6267,4*0,5 = 3133,700 [A]_x000d_
 "nezpevněné sjezdy "_x000d_
 222,3 = 222,300 [B]_x000d_
 "celkem:"_x000d_
 A+B = 3356,000 [C]</t>
  </si>
  <si>
    <t>"spojovací postřik 0,50kg/m2"_x000d_
 "pod ACO 11+ "_x000d_
 18502,6 = 18502,600 [A]_x000d_
 "pod ACL 16+"_x000d_
 18816,0 = 18816,000 [B]_x000d_
 "pod ACP 16+, ČERPÁNÍ SE SOUHLASEM TDS"_x000d_
 18502,6*0,10 = 1850,260 [C]_x000d_
 "pod geomříž, ČERPÁNÍ SE SOUHLASEM TDS"_x000d_
 18502,6*0,1*1,1 = 2035,286 [D]_x000d_
 "celkem:"_x000d_
 A+B+C+D = 41204,146 [E]</t>
  </si>
  <si>
    <t>"lokální výspravy - předpoklad 10%, ČERPÁNÍ SE SOUHLASEM TDS"_x000d_
 18502,6*0,1*1,1 = 2035,286 [A]</t>
  </si>
  <si>
    <t>"ACO 11+ tl. 40 mm"_x000d_
 18502,6 = 18502,600 [A]</t>
  </si>
  <si>
    <t>"ACL 16+ tl. 60 mm"_x000d_
 18816,0 = 18816,000 [A]</t>
  </si>
  <si>
    <t>"lokální výspravy - předpoklad 10%, ČERPÁNÍ SE SOUHLASEM TDS"_x000d_
 "ACP 16+ tl. 60 mm"_x000d_
 18502,6*0,10 = 1850,260 [A]</t>
  </si>
  <si>
    <t>18+6 = 24,000 [A]</t>
  </si>
  <si>
    <t>"celoplošné očištění vozovky po odfrézování"_x000d_
 18502,6 = 18502,600 [A]_x000d_
 "zametení lokální výspravy - předpoklad 10%, ČERPÁNÍ SE SOUHLASEM TDS "_x000d_
 18502,6*0,10 = 1850,260 [B]_x000d_
 "celkem:"_x000d_
 A+B = 20352,860 [C]</t>
  </si>
  <si>
    <t>"doplnění směrových sloupků"_x000d_
 "ČERPÁNÍ SE SOUHLASEM TDS"</t>
  </si>
  <si>
    <t>"VDZ plast š. 0,125 m"_x000d_
 6285,44*0,125 = 785,680 [A]</t>
  </si>
  <si>
    <t>"kamenivo, zemina 2000kg/m3"_x000d_
 "hloubkové lokální sanace - předpoklad 3%, ČEPRÁNÍ SE SOUHLASEM TDS"_x000d_
 1082,8*0,20*0,03 = 6,497 [A]_x000d_
 "krajnice"_x000d_
 342*0,50*0,05 = 8,550 [B]_x000d_
 "příkopy"_x000d_
 178*0,25 = 44,500 [C]_x000d_
 "celkem:"_x000d_
 A+B+C = 59,547 [D]</t>
  </si>
  <si>
    <t>"lokální hloubkové sanace - předpoklad 3%, ČERPÁNÍ SE SOUHLASEM TDS"_x000d_
 "tl. 140 mm"_x000d_
 "materiál bude použit ve stavbě "_x000d_
 1082,8*0,14*0,03 = 4,548 [A]</t>
  </si>
  <si>
    <t>"frézování vozovky - použití na krajnice"_x000d_
 342*0,5*0,100 = 17,100 [A]</t>
  </si>
  <si>
    <t>"celoplošné frézování vozovky tl. 50 mm"_x000d_
 "odvoz na skládku KSÚSV Ostrov nad Oslavou"_x000d_
 1082,8*0,05 = 54,140 [A]_x000d_
 "frézování lokálních výsprav - tl. 60 mm - předpoklad 10%, ČERPÁNÍ SE SOUHLASEM TDS"_x000d_
 1082,8*0,06*0,10 = 6,497 [B]_x000d_
 "frézování hloubkových sanací - tl. 60 mm - předpoklad 3%, ČERPÁNÍ SE SOUHLASEM TDS"_x000d_
 1082,8*0,06*0,03 = 1,949 [C]_x000d_
 "celkem:"_x000d_
 A+B+C = 62,586 [D]_x000d_
 "odečet na krajnice"_x000d_
 D-(342*0,50*0,10) = 45,486 [E]</t>
  </si>
  <si>
    <t>"lokální hloubkové sanace - předpoklad 3%, ČERPÁNÍ SE SOUHLASEM TDS"_x000d_
 "tl. 200 mm"_x000d_
 1082,8*0,20*0,03 = 6,497 [A]</t>
  </si>
  <si>
    <t>"seříznutí krajnic tl. 50 mm"_x000d_
 342*0,50*0,05 = 8,550 [A]</t>
  </si>
  <si>
    <t>"pročištění příkopů"_x000d_
 178 = 178,000 [A]</t>
  </si>
  <si>
    <t>"zpětné uložení materiálu z hloubkových sanací do stavby"_x000d_
 "ČERPÁNÍ SE SOUHLASEM TDS"_x000d_
 1082,8*0,03*0,14 = 4,548 [A]</t>
  </si>
  <si>
    <t>"lokální hloubkové sanace - předpoklad 3%, ČERPÁNÍ SE SOUHLASEM TDS"_x000d_
 "ŠD 0/63 tl. 250 mm"_x000d_
 1082,8*0,25*0,03 = 8,121 [A]</t>
  </si>
  <si>
    <t>"úprava pláně v místě lokálních hloubkových sanací"_x000d_
 "ČERPÁNÍ SE SOUHLASEM TDS"_x000d_
 1802,8*0,03 = 54,084 [A]</t>
  </si>
  <si>
    <t>"lokální hloubkové sanace - předpoklad 3 %, ČERPÁNÍ SE SOUHLASEM TDS"_x000d_
 "SC 8/10 tl. 150 mm"_x000d_
 1082,8*0,15*0,03 = 4,873 [A]</t>
  </si>
  <si>
    <t>"krajnice z vyfrézovaného materiálu ze stavby "_x000d_
 "tl. 100 mm"_x000d_
 342*0,5 = 171,000 [A]</t>
  </si>
  <si>
    <t>"spojovací postřik 0,50kg/m2"_x000d_
 "pod ACO 11+ "_x000d_
 1082,8 = 1082,800 [A]_x000d_
 "pod ACL 16+"_x000d_
 1099,9 = 1099,900 [B]_x000d_
 "pod ACP 16+, ČERPÁNÍ SE SOUHLASEM TDS"_x000d_
 1082,8*0,10 = 108,280 [C]_x000d_
 "pod geomříž, ČERPÁNÍ SE SOUHLASEM TDS"_x000d_
 1082,8*0,1*1,1 = 119,108 [D]_x000d_
 "celkem:"_x000d_
 A+B+C+D = 2410,088 [E]</t>
  </si>
  <si>
    <t>572433</t>
  </si>
  <si>
    <t>JEDNOVRSTVÝ NÁTĚR Z EMULZE DO 1,5KG/M2 S PODRCENÍM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</si>
  <si>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</si>
  <si>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"lokální výspravy - předpoklad 10%, ČERPÁNÍ SE SOUHLASEM TDS"_x000d_
 1082,8*0,1*1,1 = 119,108 [A]</t>
  </si>
  <si>
    <t>"ACO 11+ tl. 40 mm"_x000d_
 1082,8 = 1082,800 [A]</t>
  </si>
  <si>
    <t>"ACL 16+ tl. 60 mm"_x000d_
 1099,9 = 1099,900 [A]</t>
  </si>
  <si>
    <t>"lokální výspravy - předpoklad 10%, ČERPÁNÍ SE SOUHLASEM TDS"_x000d_
 "ACP 16+ tl. 60 mm"_x000d_
 1082,8*0,10 = 108,280 [A]</t>
  </si>
  <si>
    <t>6+14 = 20,000 [A]</t>
  </si>
  <si>
    <t>"celoplošné očištění vozovky po odfrézování"_x000d_
 1082,8 = 1082,800 [A]_x000d_
 "zametení lokální výspravy - předpoklad 10%, ČERPÁNÍ SE SOUHLASEM TDS "_x000d_
 1082,8*0,10 = 108,280 [B]_x000d_
 "celkem:"_x000d_
 A+B = 1191,080 [C]</t>
  </si>
  <si>
    <t>"VDZ plast š. 0,125 m"_x000d_
 356,04*0,125 = 44,505 [A]</t>
  </si>
  <si>
    <t>Objekt:</t>
  </si>
  <si>
    <t>SO 201</t>
  </si>
  <si>
    <t>Propustky</t>
  </si>
  <si>
    <t>O1</t>
  </si>
  <si>
    <t>129958</t>
  </si>
  <si>
    <t>ČIŠTĚNÍ POTRUBÍ DN DO 600MM</t>
  </si>
  <si>
    <t>8+2+2 = 12,000 [A]</t>
  </si>
  <si>
    <t>"ŽB, kámen"_x000d_
 2,7 = 2,700 [A]</t>
  </si>
  <si>
    <t>"kamenivo, zemina 2000 kg/m3"_x000d_
 odkop 2,5 = 2,500 [A]_x000d_
 hloubení 0,756 = 0,756 [B]_x000d_
 A+B = 3,256 [C]</t>
  </si>
  <si>
    <t>122738</t>
  </si>
  <si>
    <t>ODKOPÁVKY A PROKOPÁVKY OBECNÉ TŘ. I, ODVOZ DO 20KM</t>
  </si>
  <si>
    <t>1+1,5 = 2,500 [A]</t>
  </si>
  <si>
    <t>129957</t>
  </si>
  <si>
    <t>ČIŠTĚNÍ POTRUBÍ DN DO 500MM</t>
  </si>
  <si>
    <t>"Čištění propustku vč. vtoku, výtoku a příp. tokový jímek"_x000d_
 8+2+2 = 12,000 [A]</t>
  </si>
  <si>
    <t>132738</t>
  </si>
  <si>
    <t>HLOUBENÍ RÝH ŠÍŘ DO 2M PAŽ I NEPAŽ TŘ. I, ODVOZ DO 20KM</t>
  </si>
  <si>
    <t>1,5*0,6*0,5 = 0,450 [A]_x000d_
 0,6*1,7*0,3 = 0,306 [B]_x000d_
 A+B = 0,756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</si>
  <si>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</si>
  <si>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4</t>
  </si>
  <si>
    <t>Vodorovné konstrukce</t>
  </si>
  <si>
    <t>451314</t>
  </si>
  <si>
    <t>PODKLADNÍ A VÝPLŇOVÉ VRSTVY Z PROSTÉHO BETONU C25/30</t>
  </si>
  <si>
    <t>"betonová deska C25/30 -XF3 tl. 200 mm"_x000d_
 0,6*1,7*0,20 = 0,204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</si>
  <si>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</si>
  <si>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</si>
  <si>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</si>
  <si>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"podklad ŠD 0/32 tl. 100 mm"_x000d_
 0,6*1,7*0,100 = 0,102 [A]_x000d_
 "zemní krajnice"_x000d_
 2 = 2,000 [B]_x000d_
 A+B = 2,102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</si>
  <si>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</si>
  <si>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465512</t>
  </si>
  <si>
    <t>DLAŽBY Z LOMOVÉHO KAMENE NA MC</t>
  </si>
  <si>
    <t>"dlažba z lom. kamene tl.150 mm do bet. lože C20/25 XF3 tl. 100 mm "_x000d_
 " odláždění svahu na výtoku, zadláždění vtoku i výtoku"_x000d_
 1,2*1,5*0,25+1,5*2,0*0,25+1,5*1,2*0,25 = 1,650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</si>
  <si>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</si>
  <si>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8</t>
  </si>
  <si>
    <t>Potrubí</t>
  </si>
  <si>
    <t>899523</t>
  </si>
  <si>
    <t>OBETONOVÁNÍ POTRUBÍ Z PROSTÉHO BETONU DO C16/20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</si>
  <si>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</si>
  <si>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9181C</t>
  </si>
  <si>
    <t>ČELA PROPUSTU Z TRUB DN DO 500MM Z BETONU</t>
  </si>
  <si>
    <t xml:space="preserve">Položka zahrnuje:
- kompletní čelo (základ, dřík, římsu)
- dodání čerstvého betonu (betonové směsi) požadované kvality, jeho uložení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x</t>
  </si>
  <si>
    <t>9183C2</t>
  </si>
  <si>
    <t>PROPUSTY Z TRUB DN 500MM ŽELEZOBETONOVÝCH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</si>
  <si>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</si>
  <si>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</t>
  </si>
  <si>
    <t>Bourání konstrukcí</t>
  </si>
  <si>
    <t>966138</t>
  </si>
  <si>
    <t>BOURÁNÍ KONSTRUKCÍ Z KAMENE NA MC S ODVOZEM DO 20KM</t>
  </si>
  <si>
    <t>1,8*1,5*0,6+1,2*1,5*0,6 = 2,700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</si>
  <si>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</si>
  <si>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"ŽB, kámen"_x000d_
 2,16 = 2,160 [A]</t>
  </si>
  <si>
    <t>"zemina, kamenivo 2000 kg/m3"_x000d_
 odkop 2,0 = 2,000 [A]_x000d_
 hloubení 0,66 = 0,660 [B]_x000d_
 A+B = 2,660 [C]</t>
  </si>
  <si>
    <t>1+1 = 2,000 [A]</t>
  </si>
  <si>
    <t>129946</t>
  </si>
  <si>
    <t>ČIŠTĚNÍ POTRUBÍ DN DO 400MM</t>
  </si>
  <si>
    <t>1,6*0,6*0,5+1,2*0,5*0,3 = 0,660 [A]</t>
  </si>
  <si>
    <t xml:space="preserve">"betonová deska C25/30-XF3  tl. 200 mm "_x000d_
 0,5*1,2*0,20 = 0,120 [A]</t>
  </si>
  <si>
    <t>"podklad ŠD 0/32 tl. 100 mm"_x000d_
 0,5*1,2*0,10 = 0,060 [A]_x000d_
 "zemní krajnice"_x000d_
 2 = 2,000 [B]_x000d_
 A+B = 2,060 [C]</t>
  </si>
  <si>
    <t>"dlažba z lom. kamene tl.150 mm do bet. lože C20/25 XF3 tl. 100 mm "_x000d_
 " odláždění svahu na výtoku, zadláždění vtoku i výtoku"_x000d_
 1,5*1,2*0,25+1,5*2,2*0,25+1,5*1,2*0,25 = 1,725 [A]</t>
  </si>
  <si>
    <t>9181B</t>
  </si>
  <si>
    <t>ČELA PROPUSTU Z TRUB DN DO 400MM Z BETONU</t>
  </si>
  <si>
    <t>9183B2</t>
  </si>
  <si>
    <t>PROPUSTY Z TRUB DN 400MM ŽELEZOBETONOVÝCH</t>
  </si>
  <si>
    <t>1,6*1,2*0,6+1,4*1,2*0,6 = 2,160 [A]</t>
  </si>
  <si>
    <t>"ŽB, kámen"_x000d_
 3,984 = 3,984 [A]</t>
  </si>
  <si>
    <t xml:space="preserve">"kamenivo, zemina 2000 kg/m3"_x000d_
 odkop  2 = 2,000 [A]_x000d_
 hloubení 1,218 = 1,218 [B]_x000d_
 A+B = 3,218 [C]</t>
  </si>
  <si>
    <t>3,5*0,6*0,5+0,8*0,7*0,30 = 1,218 [A]</t>
  </si>
  <si>
    <t>"betonová deska tl. 200 mm C25/30 - XF"_x000d_
 2*(0,8*0,7*0,20) = 0,224 [A]</t>
  </si>
  <si>
    <t>"ŠD 0/32 tl. 100 mm podklad"_x000d_
 (0,8*0,7*0,100)*2 = 0,112 [A]_x000d_
 "zemní krajnice"_x000d_
 4 = 4,000 [B]_x000d_
 A+B = 4,112 [C]</t>
  </si>
  <si>
    <t>"dlažba z lom. kamene tl.150 mm do bet. lože C20/25 XF3 tl. 100 mm "_x000d_
 "odláždění svahu na výtoku, zadláždění vtoku i výtoku"_x000d_
 3*1,5*0,25+1,8*2,5*0,25+1,8*1,2*0,25 = 2,790 [A]</t>
  </si>
  <si>
    <t>9181D</t>
  </si>
  <si>
    <t>ČELA PROPUSTU Z TRUB DN DO 600MM Z BETONU</t>
  </si>
  <si>
    <t>9183D2</t>
  </si>
  <si>
    <t>PROPUSTY Z TRUB DN 600MM ŽELEZOBETONOVÝCH</t>
  </si>
  <si>
    <t>0,5+0,5 = 1,000 [A]</t>
  </si>
  <si>
    <t>966168</t>
  </si>
  <si>
    <t>BOURÁNÍ KONSTRUKCÍ ZE ŽELEZOBETONU S ODVOZEM DO 20KM</t>
  </si>
  <si>
    <t>1,7*1,2*0,6 = 1,224 [A]_x000d_
 2,3*1,5*0,8 = 2,760 [B]_x000d_
 A+B = 3,984 [C]</t>
  </si>
  <si>
    <t>"kamenivo, zemina 2000 kg/m3"_x000d_
 odkop 2 = 2,000 [A]_x000d_
 hloubení 0,696 = 0,696 [B]_x000d_
 A+B = 2,696 [C]</t>
  </si>
  <si>
    <t>"ŽB, kámen"_x000d_
 2,784 = 2,784 [A]</t>
  </si>
  <si>
    <t>1,6*0,6*0,5+0,6*1,2*0,3 = 0,696 [A]</t>
  </si>
  <si>
    <t>"betonová deska tl. 200 mm"_x000d_
 0,6*1,2*0,20 = 0,144 [A]</t>
  </si>
  <si>
    <t>"podklad ŠD 0/32 tl. 100 mm"_x000d_
 0,6*1,2*0,10 = 0,072 [A]_x000d_
 "zemní krajnice"_x000d_
 2 = 2,000 [B]_x000d_
 A+B = 2,072 [C]</t>
  </si>
  <si>
    <t>"dlažba z lom. kamene tl.150 mm do bet. lože C20/25 XF3 tl. 100 mm "_x000d_
 "odláždění svahu na výtoku, zadláždění vtoku i výtoku"_x000d_
 1,6*1,2*0,25+1,6*1,8*0,25+1,6*1,2*0,25 = 1,680 [A]</t>
  </si>
  <si>
    <t>966128</t>
  </si>
  <si>
    <t>BOURÁNÍ KONSTRUKCÍ Z KAMENE NA SUCHO S ODVOZEM DO 20KM</t>
  </si>
  <si>
    <t>1,6*1,2*1,0+1,2*1,2*0,6 = 2,784 [A]</t>
  </si>
  <si>
    <t>"zemina, kamenivo 2000kg/m3"_x000d_
 odkop 2 = 2,000 [A]_x000d_
 hloubení 0,792 = 0,792 [B]_x000d_
 A+B = 2,792 [C]</t>
  </si>
  <si>
    <t>"ŽB, kámen"_x000d_
 2,76 = 2,760 [A]</t>
  </si>
  <si>
    <t>1,8*0,6*0,5 = 0,540 [A]_x000d_
 0,7*1,2*0,30 = 0,252 [B]_x000d_
 A+B = 0,792 [C]</t>
  </si>
  <si>
    <t>"betonová deska C25/30 tl. 200 mm"_x000d_
 0,7*1,2*0,20 = 0,168 [A]</t>
  </si>
  <si>
    <t>"podkladní vrstva ŠD 0/32 tl. 100 mm"_x000d_
 0,7*1,2*0,10 = 0,084 [A]_x000d_
 "zemní krajnice"_x000d_
 2 = 2,000 [B]_x000d_
 A+B = 2,084 [C]</t>
  </si>
  <si>
    <t>"dlažba z lom. kamene tl.150 mm do bet. lože C20/25 XF3 tl. 100 mm "_x000d_
 "odláždění svahu na výtoku, zadláždění vtoku i výtoku"_x000d_
 1,8*1,2*0,25+1,8*2,0*0,25+1,8*1,2*0,25 = 1,980 [A]</t>
  </si>
  <si>
    <t>1,5*1,4*0,8+1,5*1,2*0,6 = 2,760 [A]</t>
  </si>
  <si>
    <t>"ŽB, kámen "_x000d_
 "bourání"_x000d_
 4,32 = 4,320 [A]</t>
  </si>
  <si>
    <t xml:space="preserve">"kamenivo, zemina 2000 kg/m3"_x000d_
 odkop  2 = 2,000 [A]_x000d_
 hloubení 0,792 = 0,792 [B]_x000d_
 A+B = 2,792 [C]</t>
  </si>
  <si>
    <t>1,8*0,6*0,5+0,7*1,2*0,30 = 0,792 [A]</t>
  </si>
  <si>
    <t>"betonová deska tl. 200 mm"_x000d_
 0,7*1,2*0,20 = 0,168 [A]</t>
  </si>
  <si>
    <t>"ŠD 0/32 tl. 100 mm podklad"_x000d_
 0,7*1,2*0,10 = 0,084 [A]_x000d_
 "zemní krajnice"_x000d_
 2 = 2,000 [B]_x000d_
 A+B = 2,084 [C]</t>
  </si>
  <si>
    <t>"dlažba z lom. kamene tl.150 mm do bet. lože C20/25 XF3 tl. 100 mm "_x000d_
 "odláždění svahu na výtoku, zadláždění vtoku i výtoku"_x000d_
 1,8*1,2*0,25+1,8*2,2*0,25+1,8*1,2*0,25 = 2,070 [A]</t>
  </si>
  <si>
    <t>1,8*1,2*1,0+1,8*1,2*1,0 = 4,320 [A]</t>
  </si>
  <si>
    <t xml:space="preserve">"zemina, kamenivo 2000kg/m3"_x000d_
 pročištění 16 = 16,000 [A]_x000d_
 "odkop pro skluzy  2,88A+B"</t>
  </si>
  <si>
    <t>"odkopávky skluzů"_x000d_
 4*(3*0,8*0,30) = 2,880 [A]</t>
  </si>
  <si>
    <t>12940</t>
  </si>
  <si>
    <t>ČIŠTĚNÍ RÁMOVÝCH A KLENBOVÝCH PROPUSTŮ OD NÁNOSŮ</t>
  </si>
  <si>
    <t>"pročištění včetně nátoku a výtoku"_x000d_
 8*2*0,25+6*4*2*0,25 = 16,000 [A]</t>
  </si>
  <si>
    <t>"dlažba z lom. kamene tl.150 mm do bet. lože C20/25 XF3 tl. 100 mm "_x000d_
 "odláždění skluzů"_x000d_
 4*(3*0,8*0,25) = 2,400 [A]</t>
  </si>
  <si>
    <t>9112A3</t>
  </si>
  <si>
    <t>ZÁBRADLÍ MOSTNÍ S VODOR MADLY - DEMONTÁŽ S PŘESUNEM</t>
  </si>
  <si>
    <t>"odvoz na KSÚSV Žďár nad Sázavou"_x000d_
 7*2 = 14,000 [A]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</si>
  <si>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</si>
  <si>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</si>
  <si>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</si>
  <si>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"mostní zábradlÍ"_x000d_
 7*2 = 14,000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</si>
  <si>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</si>
  <si>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02710</t>
  </si>
  <si>
    <t>POMOC PRÁCE ZŘÍZ NEBO ZAJIŠŤ OBJÍŽĎKY A PŘÍSTUP CESTY</t>
  </si>
  <si>
    <t>"Zajištění dopravně inženýrského opatření včetně projednání s Policií ČR a získání povolení uzavírky silnice"</t>
  </si>
  <si>
    <t>Položka zahrnuje:
- veškeré náklady spojené se zřízením nebo zajištěním objížďky a přístupové cesty
Položka nezahrnuje:
- x</t>
  </si>
  <si>
    <t>027111</t>
  </si>
  <si>
    <t>PROVIZORNÍ OBJÍŽĎKY - ZŘÍZENÍ</t>
  </si>
  <si>
    <t>PŘÍPRAVA OBJÍZDNÝCH TRAS - dle určení objednatele (jedná se o doplnění krajnic, prořez větví a lokální výspravy povrchů na objízdné trase)</t>
  </si>
  <si>
    <t>Položka zahrnuje:
- veškeré náklady spojené se zřízením objížďky
Položka nezahrnuje:
- x</t>
  </si>
  <si>
    <t>02720</t>
  </si>
  <si>
    <t>POMOC PRÁCE ZŘÍZ NEBO ZAJIŠŤ REGULACI A OCHRANU DOPRAVY</t>
  </si>
  <si>
    <t>"Veškeré přechodné svislé i vodorovné dopravní značení, dopravní zařízení, výstražné vozíky, montáž, demontáž, pronájem, pravidelnou kontrolu, údržbu, servis, přemisťování, přeznačování a manipulaci s nimi"</t>
  </si>
  <si>
    <t>Položka zahrnuje:
- veškeré náklady spojené s objednatelem požadovanými zařízeními
Položka nezahrnuje:
- x</t>
  </si>
  <si>
    <t>574A04</t>
  </si>
  <si>
    <t>ASFALTOVÝ BETON PRO OBRUSNÉ VRSTVY ACO 11+</t>
  </si>
  <si>
    <t>"oprava objízdných tras"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</si>
</sst>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styles" Target="styles.xml" /><Relationship Id="rId18" Type="http://schemas.openxmlformats.org/officeDocument/2006/relationships/theme" Target="theme/theme1.xml" /><Relationship Id="rId19" Type="http://schemas.openxmlformats.org/officeDocument/2006/relationships/calcChain" Target="calcChain.xml" /><Relationship Id="rId2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SUM(C10:C24)</f>
        <v>0</v>
      </c>
      <c r="D6" s="3"/>
      <c r="E6" s="3"/>
    </row>
    <row r="7">
      <c r="A7" s="3"/>
      <c r="B7" s="5" t="s">
        <v>5</v>
      </c>
      <c r="C7" s="6">
        <f>SUM(E10:E24)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'SO 001'!I3</f>
        <v>0</v>
      </c>
      <c r="D10" s="10">
        <f>SUMIFS('SO 001'!O:O,'SO 001'!A:A,"P")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'SO 103b'!I3</f>
        <v>0</v>
      </c>
      <c r="D11" s="10">
        <f>SUMIFS('SO 103b'!O:O,'SO 103b'!A:A,"P")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'SO 103c'!I3</f>
        <v>0</v>
      </c>
      <c r="D12" s="10">
        <f>SUMIFS('SO 103c'!O:O,'SO 103c'!A:A,"P")</f>
        <v>0</v>
      </c>
      <c r="E12" s="10">
        <f>C12+D12</f>
        <v>0</v>
      </c>
    </row>
    <row r="13">
      <c r="A13" s="8" t="s">
        <v>17</v>
      </c>
      <c r="B13" s="9" t="s">
        <v>18</v>
      </c>
      <c r="C13" s="10">
        <f>'SO 104'!I3</f>
        <v>0</v>
      </c>
      <c r="D13" s="10">
        <f>SUMIFS('SO 104'!O:O,'SO 104'!A:A,"P")</f>
        <v>0</v>
      </c>
      <c r="E13" s="10">
        <f>C13+D13</f>
        <v>0</v>
      </c>
    </row>
    <row r="14" ht="25.5">
      <c r="A14" s="8" t="s">
        <v>19</v>
      </c>
      <c r="B14" s="9" t="s">
        <v>20</v>
      </c>
      <c r="C14" s="10">
        <f>'SO 105a'!I3</f>
        <v>0</v>
      </c>
      <c r="D14" s="10">
        <f>SUMIFS('SO 105a'!O:O,'SO 105a'!A:A,"P")</f>
        <v>0</v>
      </c>
      <c r="E14" s="10">
        <f>C14+D14</f>
        <v>0</v>
      </c>
    </row>
    <row r="15" ht="25.5">
      <c r="A15" s="8" t="s">
        <v>21</v>
      </c>
      <c r="B15" s="9" t="s">
        <v>22</v>
      </c>
      <c r="C15" s="10">
        <f>'SO 105b'!I3</f>
        <v>0</v>
      </c>
      <c r="D15" s="10">
        <f>SUMIFS('SO 105b'!O:O,'SO 105b'!A:A,"P")</f>
        <v>0</v>
      </c>
      <c r="E15" s="10">
        <f>C15+D15</f>
        <v>0</v>
      </c>
    </row>
    <row r="16">
      <c r="A16" s="8" t="s">
        <v>23</v>
      </c>
      <c r="B16" s="9" t="s">
        <v>24</v>
      </c>
      <c r="C16" s="10">
        <f>'SO 201SO 201.10'!I3</f>
        <v>0</v>
      </c>
      <c r="D16" s="10">
        <f>SUMIFS('SO 201SO 201.10'!O:O,'SO 201SO 201.10'!A:A,"P")</f>
        <v>0</v>
      </c>
      <c r="E16" s="10">
        <f>C16+D16</f>
        <v>0</v>
      </c>
    </row>
    <row r="17">
      <c r="A17" s="8" t="s">
        <v>25</v>
      </c>
      <c r="B17" s="9" t="s">
        <v>26</v>
      </c>
      <c r="C17" s="10">
        <f>'SO 201SO 201.11'!I3</f>
        <v>0</v>
      </c>
      <c r="D17" s="10">
        <f>SUMIFS('SO 201SO 201.11'!O:O,'SO 201SO 201.11'!A:A,"P")</f>
        <v>0</v>
      </c>
      <c r="E17" s="10">
        <f>C17+D17</f>
        <v>0</v>
      </c>
    </row>
    <row r="18">
      <c r="A18" s="8" t="s">
        <v>27</v>
      </c>
      <c r="B18" s="9" t="s">
        <v>28</v>
      </c>
      <c r="C18" s="10">
        <f>'SO 201SO 201.12'!I3</f>
        <v>0</v>
      </c>
      <c r="D18" s="10">
        <f>SUMIFS('SO 201SO 201.12'!O:O,'SO 201SO 201.12'!A:A,"P")</f>
        <v>0</v>
      </c>
      <c r="E18" s="10">
        <f>C18+D18</f>
        <v>0</v>
      </c>
    </row>
    <row r="19">
      <c r="A19" s="8" t="s">
        <v>29</v>
      </c>
      <c r="B19" s="9" t="s">
        <v>30</v>
      </c>
      <c r="C19" s="10">
        <f>'SO 201SO 201.13'!I3</f>
        <v>0</v>
      </c>
      <c r="D19" s="10">
        <f>SUMIFS('SO 201SO 201.13'!O:O,'SO 201SO 201.13'!A:A,"P")</f>
        <v>0</v>
      </c>
      <c r="E19" s="10">
        <f>C19+D19</f>
        <v>0</v>
      </c>
    </row>
    <row r="20">
      <c r="A20" s="8" t="s">
        <v>31</v>
      </c>
      <c r="B20" s="9" t="s">
        <v>32</v>
      </c>
      <c r="C20" s="10">
        <f>'SO 201SO 201.14'!I3</f>
        <v>0</v>
      </c>
      <c r="D20" s="10">
        <f>SUMIFS('SO 201SO 201.14'!O:O,'SO 201SO 201.14'!A:A,"P")</f>
        <v>0</v>
      </c>
      <c r="E20" s="10">
        <f>C20+D20</f>
        <v>0</v>
      </c>
    </row>
    <row r="21">
      <c r="A21" s="8" t="s">
        <v>33</v>
      </c>
      <c r="B21" s="9" t="s">
        <v>34</v>
      </c>
      <c r="C21" s="10">
        <f>'SO 201SO 201.15'!I3</f>
        <v>0</v>
      </c>
      <c r="D21" s="10">
        <f>SUMIFS('SO 201SO 201.15'!O:O,'SO 201SO 201.15'!A:A,"P")</f>
        <v>0</v>
      </c>
      <c r="E21" s="10">
        <f>C21+D21</f>
        <v>0</v>
      </c>
    </row>
    <row r="22">
      <c r="A22" s="8" t="s">
        <v>35</v>
      </c>
      <c r="B22" s="9" t="s">
        <v>36</v>
      </c>
      <c r="C22" s="10">
        <f>'SO 201SO 201.16'!I3</f>
        <v>0</v>
      </c>
      <c r="D22" s="10">
        <f>SUMIFS('SO 201SO 201.16'!O:O,'SO 201SO 201.16'!A:A,"P")</f>
        <v>0</v>
      </c>
      <c r="E22" s="10">
        <f>C22+D22</f>
        <v>0</v>
      </c>
    </row>
    <row r="23">
      <c r="A23" s="8" t="s">
        <v>37</v>
      </c>
      <c r="B23" s="9" t="s">
        <v>38</v>
      </c>
      <c r="C23" s="10">
        <f>'SO 201SO 201.9'!I3</f>
        <v>0</v>
      </c>
      <c r="D23" s="10">
        <f>SUMIFS('SO 201SO 201.9'!O:O,'SO 201SO 201.9'!A:A,"P")</f>
        <v>0</v>
      </c>
      <c r="E23" s="10">
        <f>C23+D23</f>
        <v>0</v>
      </c>
    </row>
    <row r="24">
      <c r="A24" s="8" t="s">
        <v>39</v>
      </c>
      <c r="B24" s="9" t="s">
        <v>40</v>
      </c>
      <c r="C24" s="10">
        <f>'SO 901'!I3</f>
        <v>0</v>
      </c>
      <c r="D24" s="10">
        <f>SUMIFS('SO 901'!O:O,'SO 901'!A:A,"P")</f>
        <v>0</v>
      </c>
      <c r="E24" s="10">
        <f>C24+D24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27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27</v>
      </c>
      <c r="D5" s="21"/>
      <c r="E5" s="22" t="s">
        <v>28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3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2.1600000000000001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30">
      <c r="A12" s="36" t="s">
        <v>72</v>
      </c>
      <c r="B12" s="43"/>
      <c r="C12" s="44"/>
      <c r="D12" s="44"/>
      <c r="E12" s="47" t="s">
        <v>329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6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2.6600000000000001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60">
      <c r="A16" s="36" t="s">
        <v>72</v>
      </c>
      <c r="B16" s="43"/>
      <c r="C16" s="44"/>
      <c r="D16" s="44"/>
      <c r="E16" s="47" t="s">
        <v>330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4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331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1</v>
      </c>
      <c r="C23" s="37" t="s">
        <v>332</v>
      </c>
      <c r="D23" s="36" t="s">
        <v>64</v>
      </c>
      <c r="E23" s="38" t="s">
        <v>333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5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0.66000000000000003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>
      <c r="A29" s="36" t="s">
        <v>72</v>
      </c>
      <c r="B29" s="43"/>
      <c r="C29" s="44"/>
      <c r="D29" s="44"/>
      <c r="E29" s="47" t="s">
        <v>334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8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0.12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335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7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2.0600000000000001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336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1.7250000000000001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337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1.5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SUMIFS(I49:I54,A49:A54,"P")</f>
        <v>0</v>
      </c>
      <c r="J48" s="35"/>
    </row>
    <row r="49">
      <c r="A49" s="36" t="s">
        <v>62</v>
      </c>
      <c r="B49" s="36">
        <v>9</v>
      </c>
      <c r="C49" s="37" t="s">
        <v>338</v>
      </c>
      <c r="D49" s="36" t="s">
        <v>64</v>
      </c>
      <c r="E49" s="38" t="s">
        <v>339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10</v>
      </c>
      <c r="C52" s="37" t="s">
        <v>340</v>
      </c>
      <c r="D52" s="36" t="s">
        <v>64</v>
      </c>
      <c r="E52" s="38" t="s">
        <v>341</v>
      </c>
      <c r="F52" s="39" t="s">
        <v>127</v>
      </c>
      <c r="G52" s="40">
        <v>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 ht="90">
      <c r="A54" s="36" t="s">
        <v>68</v>
      </c>
      <c r="B54" s="43"/>
      <c r="C54" s="44"/>
      <c r="D54" s="44"/>
      <c r="E54" s="38" t="s">
        <v>322</v>
      </c>
      <c r="F54" s="44"/>
      <c r="G54" s="44"/>
      <c r="H54" s="44"/>
      <c r="I54" s="44"/>
      <c r="J54" s="46"/>
    </row>
    <row r="55">
      <c r="A55" s="30" t="s">
        <v>59</v>
      </c>
      <c r="B55" s="31"/>
      <c r="C55" s="32" t="s">
        <v>323</v>
      </c>
      <c r="D55" s="33"/>
      <c r="E55" s="30" t="s">
        <v>324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62</v>
      </c>
      <c r="B56" s="36">
        <v>2</v>
      </c>
      <c r="C56" s="37" t="s">
        <v>325</v>
      </c>
      <c r="D56" s="36" t="s">
        <v>64</v>
      </c>
      <c r="E56" s="38" t="s">
        <v>326</v>
      </c>
      <c r="F56" s="39" t="s">
        <v>98</v>
      </c>
      <c r="G56" s="40">
        <v>2.1600000000000001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67</v>
      </c>
      <c r="B57" s="43"/>
      <c r="C57" s="44"/>
      <c r="D57" s="44"/>
      <c r="E57" s="45" t="s">
        <v>64</v>
      </c>
      <c r="F57" s="44"/>
      <c r="G57" s="44"/>
      <c r="H57" s="44"/>
      <c r="I57" s="44"/>
      <c r="J57" s="46"/>
    </row>
    <row r="58">
      <c r="A58" s="36" t="s">
        <v>72</v>
      </c>
      <c r="B58" s="43"/>
      <c r="C58" s="44"/>
      <c r="D58" s="44"/>
      <c r="E58" s="47" t="s">
        <v>342</v>
      </c>
      <c r="F58" s="44"/>
      <c r="G58" s="44"/>
      <c r="H58" s="44"/>
      <c r="I58" s="44"/>
      <c r="J58" s="46"/>
    </row>
    <row r="59" ht="180">
      <c r="A59" s="36" t="s">
        <v>68</v>
      </c>
      <c r="B59" s="48"/>
      <c r="C59" s="49"/>
      <c r="D59" s="49"/>
      <c r="E59" s="38" t="s">
        <v>328</v>
      </c>
      <c r="F59" s="49"/>
      <c r="G59" s="49"/>
      <c r="H59" s="49"/>
      <c r="I59" s="49"/>
      <c r="J59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29</v>
      </c>
      <c r="I3" s="24">
        <f>SUMIFS(I9:I60,A9:A60,"SD")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29</v>
      </c>
      <c r="D5" s="21"/>
      <c r="E5" s="22" t="s">
        <v>30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3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3.984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30">
      <c r="A12" s="36" t="s">
        <v>72</v>
      </c>
      <c r="B12" s="43"/>
      <c r="C12" s="44"/>
      <c r="D12" s="44"/>
      <c r="E12" s="47" t="s">
        <v>343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6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3.218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60">
      <c r="A16" s="36" t="s">
        <v>72</v>
      </c>
      <c r="B16" s="43"/>
      <c r="C16" s="44"/>
      <c r="D16" s="44"/>
      <c r="E16" s="47" t="s">
        <v>344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4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331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1</v>
      </c>
      <c r="C23" s="37" t="s">
        <v>283</v>
      </c>
      <c r="D23" s="36" t="s">
        <v>64</v>
      </c>
      <c r="E23" s="38" t="s">
        <v>284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5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1.218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>
      <c r="A29" s="36" t="s">
        <v>72</v>
      </c>
      <c r="B29" s="43"/>
      <c r="C29" s="44"/>
      <c r="D29" s="44"/>
      <c r="E29" s="47" t="s">
        <v>345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8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0.224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346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7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4.1120000000000001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347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2.79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348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3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SUMIFS(I49:I55,A49:A55,"P")</f>
        <v>0</v>
      </c>
      <c r="J48" s="35"/>
    </row>
    <row r="49">
      <c r="A49" s="36" t="s">
        <v>62</v>
      </c>
      <c r="B49" s="36">
        <v>10</v>
      </c>
      <c r="C49" s="37" t="s">
        <v>349</v>
      </c>
      <c r="D49" s="36" t="s">
        <v>64</v>
      </c>
      <c r="E49" s="38" t="s">
        <v>350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9</v>
      </c>
      <c r="C52" s="37" t="s">
        <v>351</v>
      </c>
      <c r="D52" s="36" t="s">
        <v>64</v>
      </c>
      <c r="E52" s="38" t="s">
        <v>352</v>
      </c>
      <c r="F52" s="39" t="s">
        <v>127</v>
      </c>
      <c r="G52" s="40">
        <v>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>
      <c r="A54" s="36" t="s">
        <v>72</v>
      </c>
      <c r="B54" s="43"/>
      <c r="C54" s="44"/>
      <c r="D54" s="44"/>
      <c r="E54" s="47" t="s">
        <v>353</v>
      </c>
      <c r="F54" s="44"/>
      <c r="G54" s="44"/>
      <c r="H54" s="44"/>
      <c r="I54" s="44"/>
      <c r="J54" s="46"/>
    </row>
    <row r="55" ht="90">
      <c r="A55" s="36" t="s">
        <v>68</v>
      </c>
      <c r="B55" s="43"/>
      <c r="C55" s="44"/>
      <c r="D55" s="44"/>
      <c r="E55" s="38" t="s">
        <v>322</v>
      </c>
      <c r="F55" s="44"/>
      <c r="G55" s="44"/>
      <c r="H55" s="44"/>
      <c r="I55" s="44"/>
      <c r="J55" s="46"/>
    </row>
    <row r="56">
      <c r="A56" s="30" t="s">
        <v>59</v>
      </c>
      <c r="B56" s="31"/>
      <c r="C56" s="32" t="s">
        <v>323</v>
      </c>
      <c r="D56" s="33"/>
      <c r="E56" s="30" t="s">
        <v>324</v>
      </c>
      <c r="F56" s="33"/>
      <c r="G56" s="33"/>
      <c r="H56" s="33"/>
      <c r="I56" s="34">
        <f>SUMIFS(I57:I60,A57:A60,"P")</f>
        <v>0</v>
      </c>
      <c r="J56" s="35"/>
    </row>
    <row r="57">
      <c r="A57" s="36" t="s">
        <v>62</v>
      </c>
      <c r="B57" s="36">
        <v>2</v>
      </c>
      <c r="C57" s="37" t="s">
        <v>354</v>
      </c>
      <c r="D57" s="36" t="s">
        <v>64</v>
      </c>
      <c r="E57" s="38" t="s">
        <v>355</v>
      </c>
      <c r="F57" s="39" t="s">
        <v>98</v>
      </c>
      <c r="G57" s="40">
        <v>3.984</v>
      </c>
      <c r="H57" s="41">
        <v>0</v>
      </c>
      <c r="I57" s="41">
        <f>ROUND(G57*H57,P4)</f>
        <v>0</v>
      </c>
      <c r="J57" s="36"/>
      <c r="O57" s="42">
        <f>I57*0.21</f>
        <v>0</v>
      </c>
      <c r="P57">
        <v>3</v>
      </c>
    </row>
    <row r="58">
      <c r="A58" s="36" t="s">
        <v>67</v>
      </c>
      <c r="B58" s="43"/>
      <c r="C58" s="44"/>
      <c r="D58" s="44"/>
      <c r="E58" s="45" t="s">
        <v>64</v>
      </c>
      <c r="F58" s="44"/>
      <c r="G58" s="44"/>
      <c r="H58" s="44"/>
      <c r="I58" s="44"/>
      <c r="J58" s="46"/>
    </row>
    <row r="59" ht="45">
      <c r="A59" s="36" t="s">
        <v>72</v>
      </c>
      <c r="B59" s="43"/>
      <c r="C59" s="44"/>
      <c r="D59" s="44"/>
      <c r="E59" s="47" t="s">
        <v>356</v>
      </c>
      <c r="F59" s="44"/>
      <c r="G59" s="44"/>
      <c r="H59" s="44"/>
      <c r="I59" s="44"/>
      <c r="J59" s="46"/>
    </row>
    <row r="60" ht="180">
      <c r="A60" s="36" t="s">
        <v>68</v>
      </c>
      <c r="B60" s="48"/>
      <c r="C60" s="49"/>
      <c r="D60" s="49"/>
      <c r="E60" s="38" t="s">
        <v>328</v>
      </c>
      <c r="F60" s="49"/>
      <c r="G60" s="49"/>
      <c r="H60" s="49"/>
      <c r="I60" s="49"/>
      <c r="J60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31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31</v>
      </c>
      <c r="D5" s="21"/>
      <c r="E5" s="22" t="s">
        <v>32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1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2.6960000000000002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60">
      <c r="A12" s="36" t="s">
        <v>72</v>
      </c>
      <c r="B12" s="43"/>
      <c r="C12" s="44"/>
      <c r="D12" s="44"/>
      <c r="E12" s="47" t="s">
        <v>357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4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2.7839999999999998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30">
      <c r="A16" s="36" t="s">
        <v>72</v>
      </c>
      <c r="B16" s="43"/>
      <c r="C16" s="44"/>
      <c r="D16" s="44"/>
      <c r="E16" s="47" t="s">
        <v>358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5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331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2</v>
      </c>
      <c r="C23" s="37" t="s">
        <v>291</v>
      </c>
      <c r="D23" s="36" t="s">
        <v>64</v>
      </c>
      <c r="E23" s="38" t="s">
        <v>292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6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0.69599999999999995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>
      <c r="A29" s="36" t="s">
        <v>72</v>
      </c>
      <c r="B29" s="43"/>
      <c r="C29" s="44"/>
      <c r="D29" s="44"/>
      <c r="E29" s="47" t="s">
        <v>359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8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0.14399999999999999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360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7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2.0720000000000001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361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1.6799999999999999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362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2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SUMIFS(I49:I54,A49:A54,"P")</f>
        <v>0</v>
      </c>
      <c r="J48" s="35"/>
    </row>
    <row r="49">
      <c r="A49" s="36" t="s">
        <v>62</v>
      </c>
      <c r="B49" s="36">
        <v>10</v>
      </c>
      <c r="C49" s="37" t="s">
        <v>317</v>
      </c>
      <c r="D49" s="36" t="s">
        <v>64</v>
      </c>
      <c r="E49" s="38" t="s">
        <v>318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9</v>
      </c>
      <c r="C52" s="37" t="s">
        <v>320</v>
      </c>
      <c r="D52" s="36" t="s">
        <v>64</v>
      </c>
      <c r="E52" s="38" t="s">
        <v>321</v>
      </c>
      <c r="F52" s="39" t="s">
        <v>127</v>
      </c>
      <c r="G52" s="40">
        <v>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 ht="90">
      <c r="A54" s="36" t="s">
        <v>68</v>
      </c>
      <c r="B54" s="43"/>
      <c r="C54" s="44"/>
      <c r="D54" s="44"/>
      <c r="E54" s="38" t="s">
        <v>322</v>
      </c>
      <c r="F54" s="44"/>
      <c r="G54" s="44"/>
      <c r="H54" s="44"/>
      <c r="I54" s="44"/>
      <c r="J54" s="46"/>
    </row>
    <row r="55">
      <c r="A55" s="30" t="s">
        <v>59</v>
      </c>
      <c r="B55" s="31"/>
      <c r="C55" s="32" t="s">
        <v>323</v>
      </c>
      <c r="D55" s="33"/>
      <c r="E55" s="30" t="s">
        <v>324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62</v>
      </c>
      <c r="B56" s="36">
        <v>3</v>
      </c>
      <c r="C56" s="37" t="s">
        <v>363</v>
      </c>
      <c r="D56" s="36" t="s">
        <v>64</v>
      </c>
      <c r="E56" s="38" t="s">
        <v>364</v>
      </c>
      <c r="F56" s="39" t="s">
        <v>98</v>
      </c>
      <c r="G56" s="40">
        <v>2.7839999999999998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67</v>
      </c>
      <c r="B57" s="43"/>
      <c r="C57" s="44"/>
      <c r="D57" s="44"/>
      <c r="E57" s="45" t="s">
        <v>64</v>
      </c>
      <c r="F57" s="44"/>
      <c r="G57" s="44"/>
      <c r="H57" s="44"/>
      <c r="I57" s="44"/>
      <c r="J57" s="46"/>
    </row>
    <row r="58">
      <c r="A58" s="36" t="s">
        <v>72</v>
      </c>
      <c r="B58" s="43"/>
      <c r="C58" s="44"/>
      <c r="D58" s="44"/>
      <c r="E58" s="47" t="s">
        <v>365</v>
      </c>
      <c r="F58" s="44"/>
      <c r="G58" s="44"/>
      <c r="H58" s="44"/>
      <c r="I58" s="44"/>
      <c r="J58" s="46"/>
    </row>
    <row r="59" ht="180">
      <c r="A59" s="36" t="s">
        <v>68</v>
      </c>
      <c r="B59" s="48"/>
      <c r="C59" s="49"/>
      <c r="D59" s="49"/>
      <c r="E59" s="38" t="s">
        <v>328</v>
      </c>
      <c r="F59" s="49"/>
      <c r="G59" s="49"/>
      <c r="H59" s="49"/>
      <c r="I59" s="49"/>
      <c r="J59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33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33</v>
      </c>
      <c r="D5" s="21"/>
      <c r="E5" s="22" t="s">
        <v>34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5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2.7919999999999998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60">
      <c r="A12" s="36" t="s">
        <v>72</v>
      </c>
      <c r="B12" s="43"/>
      <c r="C12" s="44"/>
      <c r="D12" s="44"/>
      <c r="E12" s="47" t="s">
        <v>366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6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2.7599999999999998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30">
      <c r="A16" s="36" t="s">
        <v>72</v>
      </c>
      <c r="B16" s="43"/>
      <c r="C16" s="44"/>
      <c r="D16" s="44"/>
      <c r="E16" s="47" t="s">
        <v>367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3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331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1</v>
      </c>
      <c r="C23" s="37" t="s">
        <v>283</v>
      </c>
      <c r="D23" s="36" t="s">
        <v>64</v>
      </c>
      <c r="E23" s="38" t="s">
        <v>284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4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0.79200000000000004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 ht="45">
      <c r="A29" s="36" t="s">
        <v>72</v>
      </c>
      <c r="B29" s="43"/>
      <c r="C29" s="44"/>
      <c r="D29" s="44"/>
      <c r="E29" s="47" t="s">
        <v>368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8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0.16800000000000001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369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7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2.0840000000000001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370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1.98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371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1.5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SUMIFS(I49:I54,A49:A54,"P")</f>
        <v>0</v>
      </c>
      <c r="J48" s="35"/>
    </row>
    <row r="49">
      <c r="A49" s="36" t="s">
        <v>62</v>
      </c>
      <c r="B49" s="36">
        <v>10</v>
      </c>
      <c r="C49" s="37" t="s">
        <v>349</v>
      </c>
      <c r="D49" s="36" t="s">
        <v>64</v>
      </c>
      <c r="E49" s="38" t="s">
        <v>350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9</v>
      </c>
      <c r="C52" s="37" t="s">
        <v>351</v>
      </c>
      <c r="D52" s="36" t="s">
        <v>64</v>
      </c>
      <c r="E52" s="38" t="s">
        <v>352</v>
      </c>
      <c r="F52" s="39" t="s">
        <v>127</v>
      </c>
      <c r="G52" s="40">
        <v>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 ht="90">
      <c r="A54" s="36" t="s">
        <v>68</v>
      </c>
      <c r="B54" s="43"/>
      <c r="C54" s="44"/>
      <c r="D54" s="44"/>
      <c r="E54" s="38" t="s">
        <v>322</v>
      </c>
      <c r="F54" s="44"/>
      <c r="G54" s="44"/>
      <c r="H54" s="44"/>
      <c r="I54" s="44"/>
      <c r="J54" s="46"/>
    </row>
    <row r="55">
      <c r="A55" s="30" t="s">
        <v>59</v>
      </c>
      <c r="B55" s="31"/>
      <c r="C55" s="32" t="s">
        <v>323</v>
      </c>
      <c r="D55" s="33"/>
      <c r="E55" s="30" t="s">
        <v>324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62</v>
      </c>
      <c r="B56" s="36">
        <v>2</v>
      </c>
      <c r="C56" s="37" t="s">
        <v>325</v>
      </c>
      <c r="D56" s="36" t="s">
        <v>64</v>
      </c>
      <c r="E56" s="38" t="s">
        <v>326</v>
      </c>
      <c r="F56" s="39" t="s">
        <v>98</v>
      </c>
      <c r="G56" s="40">
        <v>2.7599999999999998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67</v>
      </c>
      <c r="B57" s="43"/>
      <c r="C57" s="44"/>
      <c r="D57" s="44"/>
      <c r="E57" s="45" t="s">
        <v>64</v>
      </c>
      <c r="F57" s="44"/>
      <c r="G57" s="44"/>
      <c r="H57" s="44"/>
      <c r="I57" s="44"/>
      <c r="J57" s="46"/>
    </row>
    <row r="58">
      <c r="A58" s="36" t="s">
        <v>72</v>
      </c>
      <c r="B58" s="43"/>
      <c r="C58" s="44"/>
      <c r="D58" s="44"/>
      <c r="E58" s="47" t="s">
        <v>372</v>
      </c>
      <c r="F58" s="44"/>
      <c r="G58" s="44"/>
      <c r="H58" s="44"/>
      <c r="I58" s="44"/>
      <c r="J58" s="46"/>
    </row>
    <row r="59" ht="180">
      <c r="A59" s="36" t="s">
        <v>68</v>
      </c>
      <c r="B59" s="48"/>
      <c r="C59" s="49"/>
      <c r="D59" s="49"/>
      <c r="E59" s="38" t="s">
        <v>328</v>
      </c>
      <c r="F59" s="49"/>
      <c r="G59" s="49"/>
      <c r="H59" s="49"/>
      <c r="I59" s="49"/>
      <c r="J59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35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35</v>
      </c>
      <c r="D5" s="21"/>
      <c r="E5" s="22" t="s">
        <v>36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3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4.3200000000000003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45">
      <c r="A12" s="36" t="s">
        <v>72</v>
      </c>
      <c r="B12" s="43"/>
      <c r="C12" s="44"/>
      <c r="D12" s="44"/>
      <c r="E12" s="47" t="s">
        <v>373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6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2.7919999999999998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60">
      <c r="A16" s="36" t="s">
        <v>72</v>
      </c>
      <c r="B16" s="43"/>
      <c r="C16" s="44"/>
      <c r="D16" s="44"/>
      <c r="E16" s="47" t="s">
        <v>374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4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331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1</v>
      </c>
      <c r="C23" s="37" t="s">
        <v>283</v>
      </c>
      <c r="D23" s="36" t="s">
        <v>64</v>
      </c>
      <c r="E23" s="38" t="s">
        <v>284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5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0.79200000000000004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>
      <c r="A29" s="36" t="s">
        <v>72</v>
      </c>
      <c r="B29" s="43"/>
      <c r="C29" s="44"/>
      <c r="D29" s="44"/>
      <c r="E29" s="47" t="s">
        <v>375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8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0.16800000000000001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376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7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2.0840000000000001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377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2.0699999999999998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378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1.5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SUMIFS(I49:I54,A49:A54,"P")</f>
        <v>0</v>
      </c>
      <c r="J48" s="35"/>
    </row>
    <row r="49">
      <c r="A49" s="36" t="s">
        <v>62</v>
      </c>
      <c r="B49" s="36">
        <v>10</v>
      </c>
      <c r="C49" s="37" t="s">
        <v>349</v>
      </c>
      <c r="D49" s="36" t="s">
        <v>64</v>
      </c>
      <c r="E49" s="38" t="s">
        <v>350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9</v>
      </c>
      <c r="C52" s="37" t="s">
        <v>351</v>
      </c>
      <c r="D52" s="36" t="s">
        <v>64</v>
      </c>
      <c r="E52" s="38" t="s">
        <v>352</v>
      </c>
      <c r="F52" s="39" t="s">
        <v>127</v>
      </c>
      <c r="G52" s="40">
        <v>1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 ht="90">
      <c r="A54" s="36" t="s">
        <v>68</v>
      </c>
      <c r="B54" s="43"/>
      <c r="C54" s="44"/>
      <c r="D54" s="44"/>
      <c r="E54" s="38" t="s">
        <v>322</v>
      </c>
      <c r="F54" s="44"/>
      <c r="G54" s="44"/>
      <c r="H54" s="44"/>
      <c r="I54" s="44"/>
      <c r="J54" s="46"/>
    </row>
    <row r="55">
      <c r="A55" s="30" t="s">
        <v>59</v>
      </c>
      <c r="B55" s="31"/>
      <c r="C55" s="32" t="s">
        <v>323</v>
      </c>
      <c r="D55" s="33"/>
      <c r="E55" s="30" t="s">
        <v>324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62</v>
      </c>
      <c r="B56" s="36">
        <v>2</v>
      </c>
      <c r="C56" s="37" t="s">
        <v>354</v>
      </c>
      <c r="D56" s="36" t="s">
        <v>64</v>
      </c>
      <c r="E56" s="38" t="s">
        <v>355</v>
      </c>
      <c r="F56" s="39" t="s">
        <v>98</v>
      </c>
      <c r="G56" s="40">
        <v>4.3200000000000003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67</v>
      </c>
      <c r="B57" s="43"/>
      <c r="C57" s="44"/>
      <c r="D57" s="44"/>
      <c r="E57" s="45" t="s">
        <v>64</v>
      </c>
      <c r="F57" s="44"/>
      <c r="G57" s="44"/>
      <c r="H57" s="44"/>
      <c r="I57" s="44"/>
      <c r="J57" s="46"/>
    </row>
    <row r="58">
      <c r="A58" s="36" t="s">
        <v>72</v>
      </c>
      <c r="B58" s="43"/>
      <c r="C58" s="44"/>
      <c r="D58" s="44"/>
      <c r="E58" s="47" t="s">
        <v>379</v>
      </c>
      <c r="F58" s="44"/>
      <c r="G58" s="44"/>
      <c r="H58" s="44"/>
      <c r="I58" s="44"/>
      <c r="J58" s="46"/>
    </row>
    <row r="59" ht="180">
      <c r="A59" s="36" t="s">
        <v>68</v>
      </c>
      <c r="B59" s="48"/>
      <c r="C59" s="49"/>
      <c r="D59" s="49"/>
      <c r="E59" s="38" t="s">
        <v>328</v>
      </c>
      <c r="F59" s="49"/>
      <c r="G59" s="49"/>
      <c r="H59" s="49"/>
      <c r="I59" s="49"/>
      <c r="J59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37</v>
      </c>
      <c r="I3" s="24">
        <f>SUMIFS(I9:I36,A9:A36,"SD")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37</v>
      </c>
      <c r="D5" s="21"/>
      <c r="E5" s="22" t="s">
        <v>38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62</v>
      </c>
      <c r="B10" s="36">
        <v>2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2.8799999999999999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45">
      <c r="A12" s="36" t="s">
        <v>72</v>
      </c>
      <c r="B12" s="43"/>
      <c r="C12" s="44"/>
      <c r="D12" s="44"/>
      <c r="E12" s="47" t="s">
        <v>380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0" t="s">
        <v>59</v>
      </c>
      <c r="B14" s="31"/>
      <c r="C14" s="32" t="s">
        <v>79</v>
      </c>
      <c r="D14" s="33"/>
      <c r="E14" s="30" t="s">
        <v>102</v>
      </c>
      <c r="F14" s="33"/>
      <c r="G14" s="33"/>
      <c r="H14" s="33"/>
      <c r="I14" s="34">
        <f>SUMIFS(I15:I22,A15:A22,"P")</f>
        <v>0</v>
      </c>
      <c r="J14" s="35"/>
    </row>
    <row r="15">
      <c r="A15" s="36" t="s">
        <v>62</v>
      </c>
      <c r="B15" s="36">
        <v>5</v>
      </c>
      <c r="C15" s="37" t="s">
        <v>288</v>
      </c>
      <c r="D15" s="36" t="s">
        <v>64</v>
      </c>
      <c r="E15" s="38" t="s">
        <v>289</v>
      </c>
      <c r="F15" s="39" t="s">
        <v>98</v>
      </c>
      <c r="G15" s="40">
        <v>2.8799999999999999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>
      <c r="A16" s="36" t="s">
        <v>67</v>
      </c>
      <c r="B16" s="43"/>
      <c r="C16" s="44"/>
      <c r="D16" s="44"/>
      <c r="E16" s="45" t="s">
        <v>64</v>
      </c>
      <c r="F16" s="44"/>
      <c r="G16" s="44"/>
      <c r="H16" s="44"/>
      <c r="I16" s="44"/>
      <c r="J16" s="46"/>
    </row>
    <row r="17" ht="30">
      <c r="A17" s="36" t="s">
        <v>72</v>
      </c>
      <c r="B17" s="43"/>
      <c r="C17" s="44"/>
      <c r="D17" s="44"/>
      <c r="E17" s="47" t="s">
        <v>381</v>
      </c>
      <c r="F17" s="44"/>
      <c r="G17" s="44"/>
      <c r="H17" s="44"/>
      <c r="I17" s="44"/>
      <c r="J17" s="46"/>
    </row>
    <row r="18" ht="409.5">
      <c r="A18" s="36" t="s">
        <v>68</v>
      </c>
      <c r="B18" s="43"/>
      <c r="C18" s="44"/>
      <c r="D18" s="44"/>
      <c r="E18" s="38" t="s">
        <v>120</v>
      </c>
      <c r="F18" s="44"/>
      <c r="G18" s="44"/>
      <c r="H18" s="44"/>
      <c r="I18" s="44"/>
      <c r="J18" s="46"/>
    </row>
    <row r="19">
      <c r="A19" s="36" t="s">
        <v>62</v>
      </c>
      <c r="B19" s="36">
        <v>1</v>
      </c>
      <c r="C19" s="37" t="s">
        <v>382</v>
      </c>
      <c r="D19" s="36" t="s">
        <v>64</v>
      </c>
      <c r="E19" s="38" t="s">
        <v>383</v>
      </c>
      <c r="F19" s="39" t="s">
        <v>98</v>
      </c>
      <c r="G19" s="40">
        <v>16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 ht="30">
      <c r="A21" s="36" t="s">
        <v>72</v>
      </c>
      <c r="B21" s="43"/>
      <c r="C21" s="44"/>
      <c r="D21" s="44"/>
      <c r="E21" s="47" t="s">
        <v>384</v>
      </c>
      <c r="F21" s="44"/>
      <c r="G21" s="44"/>
      <c r="H21" s="44"/>
      <c r="I21" s="44"/>
      <c r="J21" s="46"/>
    </row>
    <row r="22" ht="120">
      <c r="A22" s="36" t="s">
        <v>68</v>
      </c>
      <c r="B22" s="43"/>
      <c r="C22" s="44"/>
      <c r="D22" s="44"/>
      <c r="E22" s="38" t="s">
        <v>124</v>
      </c>
      <c r="F22" s="44"/>
      <c r="G22" s="44"/>
      <c r="H22" s="44"/>
      <c r="I22" s="44"/>
      <c r="J22" s="46"/>
    </row>
    <row r="23">
      <c r="A23" s="30" t="s">
        <v>59</v>
      </c>
      <c r="B23" s="31"/>
      <c r="C23" s="32" t="s">
        <v>298</v>
      </c>
      <c r="D23" s="33"/>
      <c r="E23" s="30" t="s">
        <v>299</v>
      </c>
      <c r="F23" s="33"/>
      <c r="G23" s="33"/>
      <c r="H23" s="33"/>
      <c r="I23" s="34">
        <f>SUMIFS(I24:I27,A24:A27,"P")</f>
        <v>0</v>
      </c>
      <c r="J23" s="35"/>
    </row>
    <row r="24">
      <c r="A24" s="36" t="s">
        <v>62</v>
      </c>
      <c r="B24" s="36">
        <v>6</v>
      </c>
      <c r="C24" s="37" t="s">
        <v>308</v>
      </c>
      <c r="D24" s="36" t="s">
        <v>64</v>
      </c>
      <c r="E24" s="38" t="s">
        <v>309</v>
      </c>
      <c r="F24" s="39" t="s">
        <v>98</v>
      </c>
      <c r="G24" s="40">
        <v>2.3999999999999999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67</v>
      </c>
      <c r="B25" s="43"/>
      <c r="C25" s="44"/>
      <c r="D25" s="44"/>
      <c r="E25" s="45" t="s">
        <v>64</v>
      </c>
      <c r="F25" s="44"/>
      <c r="G25" s="44"/>
      <c r="H25" s="44"/>
      <c r="I25" s="44"/>
      <c r="J25" s="46"/>
    </row>
    <row r="26" ht="45">
      <c r="A26" s="36" t="s">
        <v>72</v>
      </c>
      <c r="B26" s="43"/>
      <c r="C26" s="44"/>
      <c r="D26" s="44"/>
      <c r="E26" s="47" t="s">
        <v>385</v>
      </c>
      <c r="F26" s="44"/>
      <c r="G26" s="44"/>
      <c r="H26" s="44"/>
      <c r="I26" s="44"/>
      <c r="J26" s="46"/>
    </row>
    <row r="27" ht="150">
      <c r="A27" s="36" t="s">
        <v>68</v>
      </c>
      <c r="B27" s="43"/>
      <c r="C27" s="44"/>
      <c r="D27" s="44"/>
      <c r="E27" s="38" t="s">
        <v>311</v>
      </c>
      <c r="F27" s="44"/>
      <c r="G27" s="44"/>
      <c r="H27" s="44"/>
      <c r="I27" s="44"/>
      <c r="J27" s="46"/>
    </row>
    <row r="28">
      <c r="A28" s="30" t="s">
        <v>59</v>
      </c>
      <c r="B28" s="31"/>
      <c r="C28" s="32" t="s">
        <v>183</v>
      </c>
      <c r="D28" s="33"/>
      <c r="E28" s="30" t="s">
        <v>184</v>
      </c>
      <c r="F28" s="33"/>
      <c r="G28" s="33"/>
      <c r="H28" s="33"/>
      <c r="I28" s="34">
        <f>SUMIFS(I29:I36,A29:A36,"P")</f>
        <v>0</v>
      </c>
      <c r="J28" s="35"/>
    </row>
    <row r="29">
      <c r="A29" s="36" t="s">
        <v>62</v>
      </c>
      <c r="B29" s="36">
        <v>3</v>
      </c>
      <c r="C29" s="37" t="s">
        <v>386</v>
      </c>
      <c r="D29" s="36" t="s">
        <v>64</v>
      </c>
      <c r="E29" s="38" t="s">
        <v>387</v>
      </c>
      <c r="F29" s="39" t="s">
        <v>127</v>
      </c>
      <c r="G29" s="40">
        <v>14</v>
      </c>
      <c r="H29" s="41">
        <v>0</v>
      </c>
      <c r="I29" s="41">
        <f>ROUND(G29*H29,P4)</f>
        <v>0</v>
      </c>
      <c r="J29" s="36"/>
      <c r="O29" s="42">
        <f>I29*0.21</f>
        <v>0</v>
      </c>
      <c r="P29">
        <v>3</v>
      </c>
    </row>
    <row r="30">
      <c r="A30" s="36" t="s">
        <v>67</v>
      </c>
      <c r="B30" s="43"/>
      <c r="C30" s="44"/>
      <c r="D30" s="44"/>
      <c r="E30" s="45" t="s">
        <v>64</v>
      </c>
      <c r="F30" s="44"/>
      <c r="G30" s="44"/>
      <c r="H30" s="44"/>
      <c r="I30" s="44"/>
      <c r="J30" s="46"/>
    </row>
    <row r="31" ht="30">
      <c r="A31" s="36" t="s">
        <v>72</v>
      </c>
      <c r="B31" s="43"/>
      <c r="C31" s="44"/>
      <c r="D31" s="44"/>
      <c r="E31" s="47" t="s">
        <v>388</v>
      </c>
      <c r="F31" s="44"/>
      <c r="G31" s="44"/>
      <c r="H31" s="44"/>
      <c r="I31" s="44"/>
      <c r="J31" s="46"/>
    </row>
    <row r="32" ht="75">
      <c r="A32" s="36" t="s">
        <v>68</v>
      </c>
      <c r="B32" s="43"/>
      <c r="C32" s="44"/>
      <c r="D32" s="44"/>
      <c r="E32" s="38" t="s">
        <v>389</v>
      </c>
      <c r="F32" s="44"/>
      <c r="G32" s="44"/>
      <c r="H32" s="44"/>
      <c r="I32" s="44"/>
      <c r="J32" s="46"/>
    </row>
    <row r="33">
      <c r="A33" s="36" t="s">
        <v>62</v>
      </c>
      <c r="B33" s="36">
        <v>4</v>
      </c>
      <c r="C33" s="37" t="s">
        <v>390</v>
      </c>
      <c r="D33" s="36" t="s">
        <v>64</v>
      </c>
      <c r="E33" s="38" t="s">
        <v>391</v>
      </c>
      <c r="F33" s="39" t="s">
        <v>127</v>
      </c>
      <c r="G33" s="40">
        <v>14</v>
      </c>
      <c r="H33" s="41">
        <v>0</v>
      </c>
      <c r="I33" s="41">
        <f>ROUND(G33*H33,P4)</f>
        <v>0</v>
      </c>
      <c r="J33" s="36"/>
      <c r="O33" s="42">
        <f>I33*0.21</f>
        <v>0</v>
      </c>
      <c r="P33">
        <v>3</v>
      </c>
    </row>
    <row r="34">
      <c r="A34" s="36" t="s">
        <v>67</v>
      </c>
      <c r="B34" s="43"/>
      <c r="C34" s="44"/>
      <c r="D34" s="44"/>
      <c r="E34" s="45" t="s">
        <v>64</v>
      </c>
      <c r="F34" s="44"/>
      <c r="G34" s="44"/>
      <c r="H34" s="44"/>
      <c r="I34" s="44"/>
      <c r="J34" s="46"/>
    </row>
    <row r="35" ht="30">
      <c r="A35" s="36" t="s">
        <v>72</v>
      </c>
      <c r="B35" s="43"/>
      <c r="C35" s="44"/>
      <c r="D35" s="44"/>
      <c r="E35" s="47" t="s">
        <v>392</v>
      </c>
      <c r="F35" s="44"/>
      <c r="G35" s="44"/>
      <c r="H35" s="44"/>
      <c r="I35" s="44"/>
      <c r="J35" s="46"/>
    </row>
    <row r="36" ht="120">
      <c r="A36" s="36" t="s">
        <v>68</v>
      </c>
      <c r="B36" s="48"/>
      <c r="C36" s="49"/>
      <c r="D36" s="49"/>
      <c r="E36" s="38" t="s">
        <v>393</v>
      </c>
      <c r="F36" s="49"/>
      <c r="G36" s="49"/>
      <c r="H36" s="49"/>
      <c r="I36" s="49"/>
      <c r="J36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39</v>
      </c>
      <c r="I3" s="24">
        <f>SUMIFS(I8:I24,A8:A24,"SD")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39</v>
      </c>
      <c r="D4" s="21"/>
      <c r="E4" s="22" t="s">
        <v>40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SUMIFS(I9:I19,A9:A19,"P")</f>
        <v>0</v>
      </c>
      <c r="J8" s="35"/>
    </row>
    <row r="9">
      <c r="A9" s="36" t="s">
        <v>62</v>
      </c>
      <c r="B9" s="36">
        <v>2</v>
      </c>
      <c r="C9" s="37" t="s">
        <v>394</v>
      </c>
      <c r="D9" s="36" t="s">
        <v>64</v>
      </c>
      <c r="E9" s="38" t="s">
        <v>395</v>
      </c>
      <c r="F9" s="39" t="s">
        <v>66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30">
      <c r="A11" s="36" t="s">
        <v>72</v>
      </c>
      <c r="B11" s="43"/>
      <c r="C11" s="44"/>
      <c r="D11" s="44"/>
      <c r="E11" s="47" t="s">
        <v>396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397</v>
      </c>
      <c r="F12" s="44"/>
      <c r="G12" s="44"/>
      <c r="H12" s="44"/>
      <c r="I12" s="44"/>
      <c r="J12" s="46"/>
    </row>
    <row r="13">
      <c r="A13" s="36" t="s">
        <v>62</v>
      </c>
      <c r="B13" s="36">
        <v>4</v>
      </c>
      <c r="C13" s="37" t="s">
        <v>398</v>
      </c>
      <c r="D13" s="36" t="s">
        <v>64</v>
      </c>
      <c r="E13" s="38" t="s">
        <v>399</v>
      </c>
      <c r="F13" s="39" t="s">
        <v>66</v>
      </c>
      <c r="G13" s="40">
        <v>1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45">
      <c r="A14" s="36" t="s">
        <v>67</v>
      </c>
      <c r="B14" s="43"/>
      <c r="C14" s="44"/>
      <c r="D14" s="44"/>
      <c r="E14" s="38" t="s">
        <v>400</v>
      </c>
      <c r="F14" s="44"/>
      <c r="G14" s="44"/>
      <c r="H14" s="44"/>
      <c r="I14" s="44"/>
      <c r="J14" s="46"/>
    </row>
    <row r="15" ht="60">
      <c r="A15" s="36" t="s">
        <v>68</v>
      </c>
      <c r="B15" s="43"/>
      <c r="C15" s="44"/>
      <c r="D15" s="44"/>
      <c r="E15" s="38" t="s">
        <v>401</v>
      </c>
      <c r="F15" s="44"/>
      <c r="G15" s="44"/>
      <c r="H15" s="44"/>
      <c r="I15" s="44"/>
      <c r="J15" s="46"/>
    </row>
    <row r="16">
      <c r="A16" s="36" t="s">
        <v>62</v>
      </c>
      <c r="B16" s="36">
        <v>1</v>
      </c>
      <c r="C16" s="37" t="s">
        <v>402</v>
      </c>
      <c r="D16" s="36" t="s">
        <v>64</v>
      </c>
      <c r="E16" s="38" t="s">
        <v>403</v>
      </c>
      <c r="F16" s="39" t="s">
        <v>66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67</v>
      </c>
      <c r="B17" s="43"/>
      <c r="C17" s="44"/>
      <c r="D17" s="44"/>
      <c r="E17" s="45" t="s">
        <v>64</v>
      </c>
      <c r="F17" s="44"/>
      <c r="G17" s="44"/>
      <c r="H17" s="44"/>
      <c r="I17" s="44"/>
      <c r="J17" s="46"/>
    </row>
    <row r="18" ht="45">
      <c r="A18" s="36" t="s">
        <v>72</v>
      </c>
      <c r="B18" s="43"/>
      <c r="C18" s="44"/>
      <c r="D18" s="44"/>
      <c r="E18" s="47" t="s">
        <v>404</v>
      </c>
      <c r="F18" s="44"/>
      <c r="G18" s="44"/>
      <c r="H18" s="44"/>
      <c r="I18" s="44"/>
      <c r="J18" s="46"/>
    </row>
    <row r="19" ht="60">
      <c r="A19" s="36" t="s">
        <v>68</v>
      </c>
      <c r="B19" s="43"/>
      <c r="C19" s="44"/>
      <c r="D19" s="44"/>
      <c r="E19" s="38" t="s">
        <v>405</v>
      </c>
      <c r="F19" s="44"/>
      <c r="G19" s="44"/>
      <c r="H19" s="44"/>
      <c r="I19" s="44"/>
      <c r="J19" s="46"/>
    </row>
    <row r="20">
      <c r="A20" s="30" t="s">
        <v>59</v>
      </c>
      <c r="B20" s="31"/>
      <c r="C20" s="32" t="s">
        <v>142</v>
      </c>
      <c r="D20" s="33"/>
      <c r="E20" s="30" t="s">
        <v>143</v>
      </c>
      <c r="F20" s="33"/>
      <c r="G20" s="33"/>
      <c r="H20" s="33"/>
      <c r="I20" s="34">
        <f>SUMIFS(I21:I24,A21:A24,"P")</f>
        <v>0</v>
      </c>
      <c r="J20" s="35"/>
    </row>
    <row r="21">
      <c r="A21" s="36" t="s">
        <v>62</v>
      </c>
      <c r="B21" s="36">
        <v>3</v>
      </c>
      <c r="C21" s="37" t="s">
        <v>406</v>
      </c>
      <c r="D21" s="36" t="s">
        <v>64</v>
      </c>
      <c r="E21" s="38" t="s">
        <v>407</v>
      </c>
      <c r="F21" s="39" t="s">
        <v>98</v>
      </c>
      <c r="G21" s="40">
        <v>43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>
      <c r="A22" s="36" t="s">
        <v>67</v>
      </c>
      <c r="B22" s="43"/>
      <c r="C22" s="44"/>
      <c r="D22" s="44"/>
      <c r="E22" s="45" t="s">
        <v>64</v>
      </c>
      <c r="F22" s="44"/>
      <c r="G22" s="44"/>
      <c r="H22" s="44"/>
      <c r="I22" s="44"/>
      <c r="J22" s="46"/>
    </row>
    <row r="23">
      <c r="A23" s="36" t="s">
        <v>72</v>
      </c>
      <c r="B23" s="43"/>
      <c r="C23" s="44"/>
      <c r="D23" s="44"/>
      <c r="E23" s="47" t="s">
        <v>408</v>
      </c>
      <c r="F23" s="44"/>
      <c r="G23" s="44"/>
      <c r="H23" s="44"/>
      <c r="I23" s="44"/>
      <c r="J23" s="46"/>
    </row>
    <row r="24" ht="195">
      <c r="A24" s="36" t="s">
        <v>68</v>
      </c>
      <c r="B24" s="48"/>
      <c r="C24" s="49"/>
      <c r="D24" s="49"/>
      <c r="E24" s="38" t="s">
        <v>163</v>
      </c>
      <c r="F24" s="49"/>
      <c r="G24" s="49"/>
      <c r="H24" s="49"/>
      <c r="I24" s="49"/>
      <c r="J24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11</v>
      </c>
      <c r="I3" s="24">
        <f>SUMIFS(I8:I37,A8:A37,"SD")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SUMIFS(I9:I37,A9:A37,"P")</f>
        <v>0</v>
      </c>
      <c r="J8" s="35"/>
    </row>
    <row r="9">
      <c r="A9" s="36" t="s">
        <v>62</v>
      </c>
      <c r="B9" s="36">
        <v>1</v>
      </c>
      <c r="C9" s="37" t="s">
        <v>63</v>
      </c>
      <c r="D9" s="36" t="s">
        <v>64</v>
      </c>
      <c r="E9" s="38" t="s">
        <v>65</v>
      </c>
      <c r="F9" s="39" t="s">
        <v>66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60">
      <c r="A11" s="36" t="s">
        <v>68</v>
      </c>
      <c r="B11" s="43"/>
      <c r="C11" s="44"/>
      <c r="D11" s="44"/>
      <c r="E11" s="38" t="s">
        <v>69</v>
      </c>
      <c r="F11" s="44"/>
      <c r="G11" s="44"/>
      <c r="H11" s="44"/>
      <c r="I11" s="44"/>
      <c r="J11" s="46"/>
    </row>
    <row r="12">
      <c r="A12" s="36" t="s">
        <v>62</v>
      </c>
      <c r="B12" s="36">
        <v>2</v>
      </c>
      <c r="C12" s="37" t="s">
        <v>70</v>
      </c>
      <c r="D12" s="36" t="s">
        <v>64</v>
      </c>
      <c r="E12" s="38" t="s">
        <v>71</v>
      </c>
      <c r="F12" s="39" t="s">
        <v>66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67</v>
      </c>
      <c r="B13" s="43"/>
      <c r="C13" s="44"/>
      <c r="D13" s="44"/>
      <c r="E13" s="45" t="s">
        <v>64</v>
      </c>
      <c r="F13" s="44"/>
      <c r="G13" s="44"/>
      <c r="H13" s="44"/>
      <c r="I13" s="44"/>
      <c r="J13" s="46"/>
    </row>
    <row r="14">
      <c r="A14" s="36" t="s">
        <v>72</v>
      </c>
      <c r="B14" s="43"/>
      <c r="C14" s="44"/>
      <c r="D14" s="44"/>
      <c r="E14" s="47" t="s">
        <v>73</v>
      </c>
      <c r="F14" s="44"/>
      <c r="G14" s="44"/>
      <c r="H14" s="44"/>
      <c r="I14" s="44"/>
      <c r="J14" s="46"/>
    </row>
    <row r="15" ht="60">
      <c r="A15" s="36" t="s">
        <v>68</v>
      </c>
      <c r="B15" s="43"/>
      <c r="C15" s="44"/>
      <c r="D15" s="44"/>
      <c r="E15" s="38" t="s">
        <v>74</v>
      </c>
      <c r="F15" s="44"/>
      <c r="G15" s="44"/>
      <c r="H15" s="44"/>
      <c r="I15" s="44"/>
      <c r="J15" s="46"/>
    </row>
    <row r="16">
      <c r="A16" s="36" t="s">
        <v>62</v>
      </c>
      <c r="B16" s="36">
        <v>3</v>
      </c>
      <c r="C16" s="37" t="s">
        <v>75</v>
      </c>
      <c r="D16" s="36" t="s">
        <v>64</v>
      </c>
      <c r="E16" s="38" t="s">
        <v>76</v>
      </c>
      <c r="F16" s="39" t="s">
        <v>66</v>
      </c>
      <c r="G16" s="40">
        <v>1</v>
      </c>
      <c r="H16" s="41">
        <v>0</v>
      </c>
      <c r="I16" s="41">
        <f>ROUND(G16*H16,P4)</f>
        <v>0</v>
      </c>
      <c r="J16" s="36"/>
      <c r="O16" s="42">
        <f>I16*0.21</f>
        <v>0</v>
      </c>
      <c r="P16">
        <v>3</v>
      </c>
    </row>
    <row r="17">
      <c r="A17" s="36" t="s">
        <v>67</v>
      </c>
      <c r="B17" s="43"/>
      <c r="C17" s="44"/>
      <c r="D17" s="44"/>
      <c r="E17" s="45" t="s">
        <v>64</v>
      </c>
      <c r="F17" s="44"/>
      <c r="G17" s="44"/>
      <c r="H17" s="44"/>
      <c r="I17" s="44"/>
      <c r="J17" s="46"/>
    </row>
    <row r="18">
      <c r="A18" s="36" t="s">
        <v>72</v>
      </c>
      <c r="B18" s="43"/>
      <c r="C18" s="44"/>
      <c r="D18" s="44"/>
      <c r="E18" s="47" t="s">
        <v>77</v>
      </c>
      <c r="F18" s="44"/>
      <c r="G18" s="44"/>
      <c r="H18" s="44"/>
      <c r="I18" s="44"/>
      <c r="J18" s="46"/>
    </row>
    <row r="19" ht="60">
      <c r="A19" s="36" t="s">
        <v>68</v>
      </c>
      <c r="B19" s="43"/>
      <c r="C19" s="44"/>
      <c r="D19" s="44"/>
      <c r="E19" s="38" t="s">
        <v>78</v>
      </c>
      <c r="F19" s="44"/>
      <c r="G19" s="44"/>
      <c r="H19" s="44"/>
      <c r="I19" s="44"/>
      <c r="J19" s="46"/>
    </row>
    <row r="20">
      <c r="A20" s="36" t="s">
        <v>62</v>
      </c>
      <c r="B20" s="36">
        <v>4</v>
      </c>
      <c r="C20" s="37" t="s">
        <v>75</v>
      </c>
      <c r="D20" s="36" t="s">
        <v>79</v>
      </c>
      <c r="E20" s="38" t="s">
        <v>76</v>
      </c>
      <c r="F20" s="39" t="s">
        <v>80</v>
      </c>
      <c r="G20" s="40">
        <v>5.3049999999999997</v>
      </c>
      <c r="H20" s="41">
        <v>0</v>
      </c>
      <c r="I20" s="41">
        <f>ROUND(G20*H20,P4)</f>
        <v>0</v>
      </c>
      <c r="J20" s="36"/>
      <c r="O20" s="42">
        <f>I20*0.21</f>
        <v>0</v>
      </c>
      <c r="P20">
        <v>3</v>
      </c>
    </row>
    <row r="21">
      <c r="A21" s="36" t="s">
        <v>67</v>
      </c>
      <c r="B21" s="43"/>
      <c r="C21" s="44"/>
      <c r="D21" s="44"/>
      <c r="E21" s="45" t="s">
        <v>64</v>
      </c>
      <c r="F21" s="44"/>
      <c r="G21" s="44"/>
      <c r="H21" s="44"/>
      <c r="I21" s="44"/>
      <c r="J21" s="46"/>
    </row>
    <row r="22" ht="30">
      <c r="A22" s="36" t="s">
        <v>72</v>
      </c>
      <c r="B22" s="43"/>
      <c r="C22" s="44"/>
      <c r="D22" s="44"/>
      <c r="E22" s="47" t="s">
        <v>81</v>
      </c>
      <c r="F22" s="44"/>
      <c r="G22" s="44"/>
      <c r="H22" s="44"/>
      <c r="I22" s="44"/>
      <c r="J22" s="46"/>
    </row>
    <row r="23" ht="60">
      <c r="A23" s="36" t="s">
        <v>68</v>
      </c>
      <c r="B23" s="43"/>
      <c r="C23" s="44"/>
      <c r="D23" s="44"/>
      <c r="E23" s="38" t="s">
        <v>78</v>
      </c>
      <c r="F23" s="44"/>
      <c r="G23" s="44"/>
      <c r="H23" s="44"/>
      <c r="I23" s="44"/>
      <c r="J23" s="46"/>
    </row>
    <row r="24">
      <c r="A24" s="36" t="s">
        <v>62</v>
      </c>
      <c r="B24" s="36">
        <v>5</v>
      </c>
      <c r="C24" s="37" t="s">
        <v>82</v>
      </c>
      <c r="D24" s="36" t="s">
        <v>64</v>
      </c>
      <c r="E24" s="38" t="s">
        <v>83</v>
      </c>
      <c r="F24" s="39" t="s">
        <v>66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>
      <c r="A25" s="36" t="s">
        <v>67</v>
      </c>
      <c r="B25" s="43"/>
      <c r="C25" s="44"/>
      <c r="D25" s="44"/>
      <c r="E25" s="45" t="s">
        <v>64</v>
      </c>
      <c r="F25" s="44"/>
      <c r="G25" s="44"/>
      <c r="H25" s="44"/>
      <c r="I25" s="44"/>
      <c r="J25" s="46"/>
    </row>
    <row r="26" ht="60">
      <c r="A26" s="36" t="s">
        <v>68</v>
      </c>
      <c r="B26" s="43"/>
      <c r="C26" s="44"/>
      <c r="D26" s="44"/>
      <c r="E26" s="38" t="s">
        <v>78</v>
      </c>
      <c r="F26" s="44"/>
      <c r="G26" s="44"/>
      <c r="H26" s="44"/>
      <c r="I26" s="44"/>
      <c r="J26" s="46"/>
    </row>
    <row r="27">
      <c r="A27" s="36" t="s">
        <v>62</v>
      </c>
      <c r="B27" s="36">
        <v>6</v>
      </c>
      <c r="C27" s="37" t="s">
        <v>84</v>
      </c>
      <c r="D27" s="36" t="s">
        <v>64</v>
      </c>
      <c r="E27" s="38" t="s">
        <v>85</v>
      </c>
      <c r="F27" s="39" t="s">
        <v>86</v>
      </c>
      <c r="G27" s="40">
        <v>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 ht="135">
      <c r="A29" s="36" t="s">
        <v>68</v>
      </c>
      <c r="B29" s="43"/>
      <c r="C29" s="44"/>
      <c r="D29" s="44"/>
      <c r="E29" s="38" t="s">
        <v>87</v>
      </c>
      <c r="F29" s="44"/>
      <c r="G29" s="44"/>
      <c r="H29" s="44"/>
      <c r="I29" s="44"/>
      <c r="J29" s="46"/>
    </row>
    <row r="30">
      <c r="A30" s="36" t="s">
        <v>62</v>
      </c>
      <c r="B30" s="36">
        <v>7</v>
      </c>
      <c r="C30" s="37" t="s">
        <v>88</v>
      </c>
      <c r="D30" s="36" t="s">
        <v>64</v>
      </c>
      <c r="E30" s="38" t="s">
        <v>89</v>
      </c>
      <c r="F30" s="39" t="s">
        <v>66</v>
      </c>
      <c r="G30" s="40">
        <v>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>
      <c r="A32" s="36" t="s">
        <v>72</v>
      </c>
      <c r="B32" s="43"/>
      <c r="C32" s="44"/>
      <c r="D32" s="44"/>
      <c r="E32" s="47" t="s">
        <v>90</v>
      </c>
      <c r="F32" s="44"/>
      <c r="G32" s="44"/>
      <c r="H32" s="44"/>
      <c r="I32" s="44"/>
      <c r="J32" s="46"/>
    </row>
    <row r="33" ht="75">
      <c r="A33" s="36" t="s">
        <v>68</v>
      </c>
      <c r="B33" s="43"/>
      <c r="C33" s="44"/>
      <c r="D33" s="44"/>
      <c r="E33" s="38" t="s">
        <v>91</v>
      </c>
      <c r="F33" s="44"/>
      <c r="G33" s="44"/>
      <c r="H33" s="44"/>
      <c r="I33" s="44"/>
      <c r="J33" s="46"/>
    </row>
    <row r="34">
      <c r="A34" s="36" t="s">
        <v>62</v>
      </c>
      <c r="B34" s="36">
        <v>8</v>
      </c>
      <c r="C34" s="37" t="s">
        <v>92</v>
      </c>
      <c r="D34" s="36" t="s">
        <v>64</v>
      </c>
      <c r="E34" s="38" t="s">
        <v>93</v>
      </c>
      <c r="F34" s="39" t="s">
        <v>66</v>
      </c>
      <c r="G34" s="40">
        <v>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>
      <c r="A36" s="36" t="s">
        <v>72</v>
      </c>
      <c r="B36" s="43"/>
      <c r="C36" s="44"/>
      <c r="D36" s="44"/>
      <c r="E36" s="47" t="s">
        <v>94</v>
      </c>
      <c r="F36" s="44"/>
      <c r="G36" s="44"/>
      <c r="H36" s="44"/>
      <c r="I36" s="44"/>
      <c r="J36" s="46"/>
    </row>
    <row r="37" ht="30">
      <c r="A37" s="36" t="s">
        <v>68</v>
      </c>
      <c r="B37" s="48"/>
      <c r="C37" s="49"/>
      <c r="D37" s="49"/>
      <c r="E37" s="38" t="s">
        <v>95</v>
      </c>
      <c r="F37" s="49"/>
      <c r="G37" s="49"/>
      <c r="H37" s="49"/>
      <c r="I37" s="49"/>
      <c r="J37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13</v>
      </c>
      <c r="I3" s="24">
        <f>SUMIFS(I8:I112,A8:A112,"SD")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SUMIFS(I9:I16,A9:A16,"P")</f>
        <v>0</v>
      </c>
      <c r="J8" s="35"/>
    </row>
    <row r="9">
      <c r="A9" s="36" t="s">
        <v>62</v>
      </c>
      <c r="B9" s="36">
        <v>1</v>
      </c>
      <c r="C9" s="37" t="s">
        <v>96</v>
      </c>
      <c r="D9" s="36" t="s">
        <v>64</v>
      </c>
      <c r="E9" s="38" t="s">
        <v>97</v>
      </c>
      <c r="F9" s="39" t="s">
        <v>98</v>
      </c>
      <c r="G9" s="40">
        <v>381.73399999999998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150">
      <c r="A11" s="36" t="s">
        <v>72</v>
      </c>
      <c r="B11" s="43"/>
      <c r="C11" s="44"/>
      <c r="D11" s="44"/>
      <c r="E11" s="47" t="s">
        <v>99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6"/>
    </row>
    <row r="13">
      <c r="A13" s="36" t="s">
        <v>62</v>
      </c>
      <c r="B13" s="36">
        <v>26</v>
      </c>
      <c r="C13" s="37" t="s">
        <v>96</v>
      </c>
      <c r="D13" s="36" t="s">
        <v>79</v>
      </c>
      <c r="E13" s="38" t="s">
        <v>97</v>
      </c>
      <c r="F13" s="39" t="s">
        <v>98</v>
      </c>
      <c r="G13" s="40">
        <v>5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67</v>
      </c>
      <c r="B14" s="43"/>
      <c r="C14" s="44"/>
      <c r="D14" s="44"/>
      <c r="E14" s="45" t="s">
        <v>64</v>
      </c>
      <c r="F14" s="44"/>
      <c r="G14" s="44"/>
      <c r="H14" s="44"/>
      <c r="I14" s="44"/>
      <c r="J14" s="46"/>
    </row>
    <row r="15">
      <c r="A15" s="36" t="s">
        <v>72</v>
      </c>
      <c r="B15" s="43"/>
      <c r="C15" s="44"/>
      <c r="D15" s="44"/>
      <c r="E15" s="47" t="s">
        <v>101</v>
      </c>
      <c r="F15" s="44"/>
      <c r="G15" s="44"/>
      <c r="H15" s="44"/>
      <c r="I15" s="44"/>
      <c r="J15" s="46"/>
    </row>
    <row r="16" ht="75">
      <c r="A16" s="36" t="s">
        <v>68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6"/>
    </row>
    <row r="17">
      <c r="A17" s="30" t="s">
        <v>59</v>
      </c>
      <c r="B17" s="31"/>
      <c r="C17" s="32" t="s">
        <v>79</v>
      </c>
      <c r="D17" s="33"/>
      <c r="E17" s="30" t="s">
        <v>102</v>
      </c>
      <c r="F17" s="33"/>
      <c r="G17" s="33"/>
      <c r="H17" s="33"/>
      <c r="I17" s="34">
        <f>SUMIFS(I18:I57,A18:A57,"P")</f>
        <v>0</v>
      </c>
      <c r="J17" s="35"/>
    </row>
    <row r="18">
      <c r="A18" s="36" t="s">
        <v>62</v>
      </c>
      <c r="B18" s="36">
        <v>23</v>
      </c>
      <c r="C18" s="37" t="s">
        <v>103</v>
      </c>
      <c r="D18" s="36" t="s">
        <v>64</v>
      </c>
      <c r="E18" s="38" t="s">
        <v>104</v>
      </c>
      <c r="F18" s="39" t="s">
        <v>86</v>
      </c>
      <c r="G18" s="40">
        <v>5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67</v>
      </c>
      <c r="B19" s="43"/>
      <c r="C19" s="44"/>
      <c r="D19" s="44"/>
      <c r="E19" s="45" t="s">
        <v>64</v>
      </c>
      <c r="F19" s="44"/>
      <c r="G19" s="44"/>
      <c r="H19" s="44"/>
      <c r="I19" s="44"/>
      <c r="J19" s="46"/>
    </row>
    <row r="20" ht="30">
      <c r="A20" s="36" t="s">
        <v>72</v>
      </c>
      <c r="B20" s="43"/>
      <c r="C20" s="44"/>
      <c r="D20" s="44"/>
      <c r="E20" s="47" t="s">
        <v>105</v>
      </c>
      <c r="F20" s="44"/>
      <c r="G20" s="44"/>
      <c r="H20" s="44"/>
      <c r="I20" s="44"/>
      <c r="J20" s="46"/>
    </row>
    <row r="21" ht="195">
      <c r="A21" s="36" t="s">
        <v>68</v>
      </c>
      <c r="B21" s="43"/>
      <c r="C21" s="44"/>
      <c r="D21" s="44"/>
      <c r="E21" s="38" t="s">
        <v>106</v>
      </c>
      <c r="F21" s="44"/>
      <c r="G21" s="44"/>
      <c r="H21" s="44"/>
      <c r="I21" s="44"/>
      <c r="J21" s="46"/>
    </row>
    <row r="22" ht="30">
      <c r="A22" s="36" t="s">
        <v>62</v>
      </c>
      <c r="B22" s="36">
        <v>3</v>
      </c>
      <c r="C22" s="37" t="s">
        <v>107</v>
      </c>
      <c r="D22" s="36" t="s">
        <v>64</v>
      </c>
      <c r="E22" s="38" t="s">
        <v>108</v>
      </c>
      <c r="F22" s="39" t="s">
        <v>98</v>
      </c>
      <c r="G22" s="40">
        <v>30.635999999999999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67</v>
      </c>
      <c r="B23" s="43"/>
      <c r="C23" s="44"/>
      <c r="D23" s="44"/>
      <c r="E23" s="45" t="s">
        <v>64</v>
      </c>
      <c r="F23" s="44"/>
      <c r="G23" s="44"/>
      <c r="H23" s="44"/>
      <c r="I23" s="44"/>
      <c r="J23" s="46"/>
    </row>
    <row r="24" ht="75">
      <c r="A24" s="36" t="s">
        <v>72</v>
      </c>
      <c r="B24" s="43"/>
      <c r="C24" s="44"/>
      <c r="D24" s="44"/>
      <c r="E24" s="47" t="s">
        <v>109</v>
      </c>
      <c r="F24" s="44"/>
      <c r="G24" s="44"/>
      <c r="H24" s="44"/>
      <c r="I24" s="44"/>
      <c r="J24" s="46"/>
    </row>
    <row r="25" ht="120">
      <c r="A25" s="36" t="s">
        <v>68</v>
      </c>
      <c r="B25" s="43"/>
      <c r="C25" s="44"/>
      <c r="D25" s="44"/>
      <c r="E25" s="38" t="s">
        <v>110</v>
      </c>
      <c r="F25" s="44"/>
      <c r="G25" s="44"/>
      <c r="H25" s="44"/>
      <c r="I25" s="44"/>
      <c r="J25" s="46"/>
    </row>
    <row r="26">
      <c r="A26" s="36" t="s">
        <v>62</v>
      </c>
      <c r="B26" s="36">
        <v>11</v>
      </c>
      <c r="C26" s="37" t="s">
        <v>111</v>
      </c>
      <c r="D26" s="36" t="s">
        <v>64</v>
      </c>
      <c r="E26" s="38" t="s">
        <v>112</v>
      </c>
      <c r="F26" s="39" t="s">
        <v>98</v>
      </c>
      <c r="G26" s="40">
        <v>115.015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67</v>
      </c>
      <c r="B27" s="43"/>
      <c r="C27" s="44"/>
      <c r="D27" s="44"/>
      <c r="E27" s="45" t="s">
        <v>64</v>
      </c>
      <c r="F27" s="44"/>
      <c r="G27" s="44"/>
      <c r="H27" s="44"/>
      <c r="I27" s="44"/>
      <c r="J27" s="46"/>
    </row>
    <row r="28" ht="90">
      <c r="A28" s="36" t="s">
        <v>72</v>
      </c>
      <c r="B28" s="43"/>
      <c r="C28" s="44"/>
      <c r="D28" s="44"/>
      <c r="E28" s="47" t="s">
        <v>113</v>
      </c>
      <c r="F28" s="44"/>
      <c r="G28" s="44"/>
      <c r="H28" s="44"/>
      <c r="I28" s="44"/>
      <c r="J28" s="46"/>
    </row>
    <row r="29" ht="120">
      <c r="A29" s="36" t="s">
        <v>68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6"/>
    </row>
    <row r="30">
      <c r="A30" s="36" t="s">
        <v>62</v>
      </c>
      <c r="B30" s="36">
        <v>2</v>
      </c>
      <c r="C30" s="37" t="s">
        <v>114</v>
      </c>
      <c r="D30" s="36" t="s">
        <v>64</v>
      </c>
      <c r="E30" s="38" t="s">
        <v>115</v>
      </c>
      <c r="F30" s="39" t="s">
        <v>98</v>
      </c>
      <c r="G30" s="40">
        <v>306.596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 ht="195">
      <c r="A32" s="36" t="s">
        <v>72</v>
      </c>
      <c r="B32" s="43"/>
      <c r="C32" s="44"/>
      <c r="D32" s="44"/>
      <c r="E32" s="47" t="s">
        <v>116</v>
      </c>
      <c r="F32" s="44"/>
      <c r="G32" s="44"/>
      <c r="H32" s="44"/>
      <c r="I32" s="44"/>
      <c r="J32" s="46"/>
    </row>
    <row r="33" ht="120">
      <c r="A33" s="36" t="s">
        <v>68</v>
      </c>
      <c r="B33" s="43"/>
      <c r="C33" s="44"/>
      <c r="D33" s="44"/>
      <c r="E33" s="38" t="s">
        <v>110</v>
      </c>
      <c r="F33" s="44"/>
      <c r="G33" s="44"/>
      <c r="H33" s="44"/>
      <c r="I33" s="44"/>
      <c r="J33" s="46"/>
    </row>
    <row r="34">
      <c r="A34" s="36" t="s">
        <v>62</v>
      </c>
      <c r="B34" s="36">
        <v>4</v>
      </c>
      <c r="C34" s="37" t="s">
        <v>117</v>
      </c>
      <c r="D34" s="36" t="s">
        <v>64</v>
      </c>
      <c r="E34" s="38" t="s">
        <v>118</v>
      </c>
      <c r="F34" s="39" t="s">
        <v>98</v>
      </c>
      <c r="G34" s="40">
        <v>43.765999999999998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 ht="60">
      <c r="A36" s="36" t="s">
        <v>72</v>
      </c>
      <c r="B36" s="43"/>
      <c r="C36" s="44"/>
      <c r="D36" s="44"/>
      <c r="E36" s="47" t="s">
        <v>119</v>
      </c>
      <c r="F36" s="44"/>
      <c r="G36" s="44"/>
      <c r="H36" s="44"/>
      <c r="I36" s="44"/>
      <c r="J36" s="46"/>
    </row>
    <row r="37" ht="409.5">
      <c r="A37" s="36" t="s">
        <v>68</v>
      </c>
      <c r="B37" s="43"/>
      <c r="C37" s="44"/>
      <c r="D37" s="44"/>
      <c r="E37" s="38" t="s">
        <v>120</v>
      </c>
      <c r="F37" s="44"/>
      <c r="G37" s="44"/>
      <c r="H37" s="44"/>
      <c r="I37" s="44"/>
      <c r="J37" s="46"/>
    </row>
    <row r="38">
      <c r="A38" s="36" t="s">
        <v>62</v>
      </c>
      <c r="B38" s="36">
        <v>8</v>
      </c>
      <c r="C38" s="37" t="s">
        <v>121</v>
      </c>
      <c r="D38" s="36" t="s">
        <v>64</v>
      </c>
      <c r="E38" s="38" t="s">
        <v>122</v>
      </c>
      <c r="F38" s="39" t="s">
        <v>98</v>
      </c>
      <c r="G38" s="40">
        <v>55.768000000000001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67</v>
      </c>
      <c r="B39" s="43"/>
      <c r="C39" s="44"/>
      <c r="D39" s="44"/>
      <c r="E39" s="45" t="s">
        <v>64</v>
      </c>
      <c r="F39" s="44"/>
      <c r="G39" s="44"/>
      <c r="H39" s="44"/>
      <c r="I39" s="44"/>
      <c r="J39" s="46"/>
    </row>
    <row r="40" ht="30">
      <c r="A40" s="36" t="s">
        <v>72</v>
      </c>
      <c r="B40" s="43"/>
      <c r="C40" s="44"/>
      <c r="D40" s="44"/>
      <c r="E40" s="47" t="s">
        <v>123</v>
      </c>
      <c r="F40" s="44"/>
      <c r="G40" s="44"/>
      <c r="H40" s="44"/>
      <c r="I40" s="44"/>
      <c r="J40" s="46"/>
    </row>
    <row r="41" ht="120">
      <c r="A41" s="36" t="s">
        <v>68</v>
      </c>
      <c r="B41" s="43"/>
      <c r="C41" s="44"/>
      <c r="D41" s="44"/>
      <c r="E41" s="38" t="s">
        <v>124</v>
      </c>
      <c r="F41" s="44"/>
      <c r="G41" s="44"/>
      <c r="H41" s="44"/>
      <c r="I41" s="44"/>
      <c r="J41" s="46"/>
    </row>
    <row r="42">
      <c r="A42" s="36" t="s">
        <v>62</v>
      </c>
      <c r="B42" s="36">
        <v>9</v>
      </c>
      <c r="C42" s="37" t="s">
        <v>125</v>
      </c>
      <c r="D42" s="36" t="s">
        <v>64</v>
      </c>
      <c r="E42" s="38" t="s">
        <v>126</v>
      </c>
      <c r="F42" s="39" t="s">
        <v>127</v>
      </c>
      <c r="G42" s="40">
        <v>1128.8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67</v>
      </c>
      <c r="B43" s="43"/>
      <c r="C43" s="44"/>
      <c r="D43" s="44"/>
      <c r="E43" s="45" t="s">
        <v>64</v>
      </c>
      <c r="F43" s="44"/>
      <c r="G43" s="44"/>
      <c r="H43" s="44"/>
      <c r="I43" s="44"/>
      <c r="J43" s="46"/>
    </row>
    <row r="44">
      <c r="A44" s="36" t="s">
        <v>72</v>
      </c>
      <c r="B44" s="43"/>
      <c r="C44" s="44"/>
      <c r="D44" s="44"/>
      <c r="E44" s="47" t="s">
        <v>128</v>
      </c>
      <c r="F44" s="44"/>
      <c r="G44" s="44"/>
      <c r="H44" s="44"/>
      <c r="I44" s="44"/>
      <c r="J44" s="46"/>
    </row>
    <row r="45" ht="120">
      <c r="A45" s="36" t="s">
        <v>68</v>
      </c>
      <c r="B45" s="43"/>
      <c r="C45" s="44"/>
      <c r="D45" s="44"/>
      <c r="E45" s="38" t="s">
        <v>124</v>
      </c>
      <c r="F45" s="44"/>
      <c r="G45" s="44"/>
      <c r="H45" s="44"/>
      <c r="I45" s="44"/>
      <c r="J45" s="46"/>
    </row>
    <row r="46">
      <c r="A46" s="36" t="s">
        <v>62</v>
      </c>
      <c r="B46" s="36">
        <v>24</v>
      </c>
      <c r="C46" s="37" t="s">
        <v>129</v>
      </c>
      <c r="D46" s="36" t="s">
        <v>64</v>
      </c>
      <c r="E46" s="38" t="s">
        <v>130</v>
      </c>
      <c r="F46" s="39" t="s">
        <v>98</v>
      </c>
      <c r="G46" s="40">
        <v>30.635999999999999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67</v>
      </c>
      <c r="B47" s="43"/>
      <c r="C47" s="44"/>
      <c r="D47" s="44"/>
      <c r="E47" s="45" t="s">
        <v>64</v>
      </c>
      <c r="F47" s="44"/>
      <c r="G47" s="44"/>
      <c r="H47" s="44"/>
      <c r="I47" s="44"/>
      <c r="J47" s="46"/>
    </row>
    <row r="48" ht="45">
      <c r="A48" s="36" t="s">
        <v>72</v>
      </c>
      <c r="B48" s="43"/>
      <c r="C48" s="44"/>
      <c r="D48" s="44"/>
      <c r="E48" s="47" t="s">
        <v>131</v>
      </c>
      <c r="F48" s="44"/>
      <c r="G48" s="44"/>
      <c r="H48" s="44"/>
      <c r="I48" s="44"/>
      <c r="J48" s="46"/>
    </row>
    <row r="49" ht="375">
      <c r="A49" s="36" t="s">
        <v>68</v>
      </c>
      <c r="B49" s="43"/>
      <c r="C49" s="44"/>
      <c r="D49" s="44"/>
      <c r="E49" s="38" t="s">
        <v>132</v>
      </c>
      <c r="F49" s="44"/>
      <c r="G49" s="44"/>
      <c r="H49" s="44"/>
      <c r="I49" s="44"/>
      <c r="J49" s="46"/>
    </row>
    <row r="50">
      <c r="A50" s="36" t="s">
        <v>62</v>
      </c>
      <c r="B50" s="36">
        <v>20</v>
      </c>
      <c r="C50" s="37" t="s">
        <v>133</v>
      </c>
      <c r="D50" s="36" t="s">
        <v>64</v>
      </c>
      <c r="E50" s="38" t="s">
        <v>134</v>
      </c>
      <c r="F50" s="39" t="s">
        <v>98</v>
      </c>
      <c r="G50" s="40">
        <v>54.707000000000001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67</v>
      </c>
      <c r="B51" s="43"/>
      <c r="C51" s="44"/>
      <c r="D51" s="44"/>
      <c r="E51" s="45" t="s">
        <v>64</v>
      </c>
      <c r="F51" s="44"/>
      <c r="G51" s="44"/>
      <c r="H51" s="44"/>
      <c r="I51" s="44"/>
      <c r="J51" s="46"/>
    </row>
    <row r="52" ht="60">
      <c r="A52" s="36" t="s">
        <v>72</v>
      </c>
      <c r="B52" s="43"/>
      <c r="C52" s="44"/>
      <c r="D52" s="44"/>
      <c r="E52" s="47" t="s">
        <v>135</v>
      </c>
      <c r="F52" s="44"/>
      <c r="G52" s="44"/>
      <c r="H52" s="44"/>
      <c r="I52" s="44"/>
      <c r="J52" s="46"/>
    </row>
    <row r="53" ht="330">
      <c r="A53" s="36" t="s">
        <v>68</v>
      </c>
      <c r="B53" s="43"/>
      <c r="C53" s="44"/>
      <c r="D53" s="44"/>
      <c r="E53" s="38" t="s">
        <v>136</v>
      </c>
      <c r="F53" s="44"/>
      <c r="G53" s="44"/>
      <c r="H53" s="44"/>
      <c r="I53" s="44"/>
      <c r="J53" s="46"/>
    </row>
    <row r="54">
      <c r="A54" s="36" t="s">
        <v>62</v>
      </c>
      <c r="B54" s="36">
        <v>25</v>
      </c>
      <c r="C54" s="37" t="s">
        <v>137</v>
      </c>
      <c r="D54" s="36" t="s">
        <v>64</v>
      </c>
      <c r="E54" s="38" t="s">
        <v>138</v>
      </c>
      <c r="F54" s="39" t="s">
        <v>139</v>
      </c>
      <c r="G54" s="40">
        <v>218.82900000000001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67</v>
      </c>
      <c r="B55" s="43"/>
      <c r="C55" s="44"/>
      <c r="D55" s="44"/>
      <c r="E55" s="45" t="s">
        <v>64</v>
      </c>
      <c r="F55" s="44"/>
      <c r="G55" s="44"/>
      <c r="H55" s="44"/>
      <c r="I55" s="44"/>
      <c r="J55" s="46"/>
    </row>
    <row r="56" ht="45">
      <c r="A56" s="36" t="s">
        <v>72</v>
      </c>
      <c r="B56" s="43"/>
      <c r="C56" s="44"/>
      <c r="D56" s="44"/>
      <c r="E56" s="47" t="s">
        <v>140</v>
      </c>
      <c r="F56" s="44"/>
      <c r="G56" s="44"/>
      <c r="H56" s="44"/>
      <c r="I56" s="44"/>
      <c r="J56" s="46"/>
    </row>
    <row r="57" ht="75">
      <c r="A57" s="36" t="s">
        <v>68</v>
      </c>
      <c r="B57" s="43"/>
      <c r="C57" s="44"/>
      <c r="D57" s="44"/>
      <c r="E57" s="38" t="s">
        <v>141</v>
      </c>
      <c r="F57" s="44"/>
      <c r="G57" s="44"/>
      <c r="H57" s="44"/>
      <c r="I57" s="44"/>
      <c r="J57" s="46"/>
    </row>
    <row r="58">
      <c r="A58" s="30" t="s">
        <v>59</v>
      </c>
      <c r="B58" s="31"/>
      <c r="C58" s="32" t="s">
        <v>142</v>
      </c>
      <c r="D58" s="33"/>
      <c r="E58" s="30" t="s">
        <v>143</v>
      </c>
      <c r="F58" s="33"/>
      <c r="G58" s="33"/>
      <c r="H58" s="33"/>
      <c r="I58" s="34">
        <f>SUMIFS(I59:I94,A59:A94,"P")</f>
        <v>0</v>
      </c>
      <c r="J58" s="35"/>
    </row>
    <row r="59">
      <c r="A59" s="36" t="s">
        <v>62</v>
      </c>
      <c r="B59" s="36">
        <v>5</v>
      </c>
      <c r="C59" s="37" t="s">
        <v>144</v>
      </c>
      <c r="D59" s="36" t="s">
        <v>64</v>
      </c>
      <c r="E59" s="38" t="s">
        <v>145</v>
      </c>
      <c r="F59" s="39" t="s">
        <v>98</v>
      </c>
      <c r="G59" s="40">
        <v>32.823999999999998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67</v>
      </c>
      <c r="B60" s="43"/>
      <c r="C60" s="44"/>
      <c r="D60" s="44"/>
      <c r="E60" s="45" t="s">
        <v>64</v>
      </c>
      <c r="F60" s="44"/>
      <c r="G60" s="44"/>
      <c r="H60" s="44"/>
      <c r="I60" s="44"/>
      <c r="J60" s="46"/>
    </row>
    <row r="61" ht="60">
      <c r="A61" s="36" t="s">
        <v>72</v>
      </c>
      <c r="B61" s="43"/>
      <c r="C61" s="44"/>
      <c r="D61" s="44"/>
      <c r="E61" s="47" t="s">
        <v>146</v>
      </c>
      <c r="F61" s="44"/>
      <c r="G61" s="44"/>
      <c r="H61" s="44"/>
      <c r="I61" s="44"/>
      <c r="J61" s="46"/>
    </row>
    <row r="62" ht="165">
      <c r="A62" s="36" t="s">
        <v>68</v>
      </c>
      <c r="B62" s="43"/>
      <c r="C62" s="44"/>
      <c r="D62" s="44"/>
      <c r="E62" s="38" t="s">
        <v>147</v>
      </c>
      <c r="F62" s="44"/>
      <c r="G62" s="44"/>
      <c r="H62" s="44"/>
      <c r="I62" s="44"/>
      <c r="J62" s="46"/>
    </row>
    <row r="63">
      <c r="A63" s="36" t="s">
        <v>62</v>
      </c>
      <c r="B63" s="36">
        <v>10</v>
      </c>
      <c r="C63" s="37" t="s">
        <v>148</v>
      </c>
      <c r="D63" s="36" t="s">
        <v>64</v>
      </c>
      <c r="E63" s="38" t="s">
        <v>149</v>
      </c>
      <c r="F63" s="39" t="s">
        <v>139</v>
      </c>
      <c r="G63" s="40">
        <v>1150.1500000000001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67</v>
      </c>
      <c r="B64" s="43"/>
      <c r="C64" s="44"/>
      <c r="D64" s="44"/>
      <c r="E64" s="45" t="s">
        <v>64</v>
      </c>
      <c r="F64" s="44"/>
      <c r="G64" s="44"/>
      <c r="H64" s="44"/>
      <c r="I64" s="44"/>
      <c r="J64" s="46"/>
    </row>
    <row r="65" ht="105">
      <c r="A65" s="36" t="s">
        <v>72</v>
      </c>
      <c r="B65" s="43"/>
      <c r="C65" s="44"/>
      <c r="D65" s="44"/>
      <c r="E65" s="47" t="s">
        <v>150</v>
      </c>
      <c r="F65" s="44"/>
      <c r="G65" s="44"/>
      <c r="H65" s="44"/>
      <c r="I65" s="44"/>
      <c r="J65" s="46"/>
    </row>
    <row r="66" ht="120">
      <c r="A66" s="36" t="s">
        <v>68</v>
      </c>
      <c r="B66" s="43"/>
      <c r="C66" s="44"/>
      <c r="D66" s="44"/>
      <c r="E66" s="38" t="s">
        <v>151</v>
      </c>
      <c r="F66" s="44"/>
      <c r="G66" s="44"/>
      <c r="H66" s="44"/>
      <c r="I66" s="44"/>
      <c r="J66" s="46"/>
    </row>
    <row r="67">
      <c r="A67" s="36" t="s">
        <v>62</v>
      </c>
      <c r="B67" s="36">
        <v>12</v>
      </c>
      <c r="C67" s="37" t="s">
        <v>152</v>
      </c>
      <c r="D67" s="36" t="s">
        <v>64</v>
      </c>
      <c r="E67" s="38" t="s">
        <v>153</v>
      </c>
      <c r="F67" s="39" t="s">
        <v>139</v>
      </c>
      <c r="G67" s="40">
        <v>16231.903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67</v>
      </c>
      <c r="B68" s="43"/>
      <c r="C68" s="44"/>
      <c r="D68" s="44"/>
      <c r="E68" s="45" t="s">
        <v>64</v>
      </c>
      <c r="F68" s="44"/>
      <c r="G68" s="44"/>
      <c r="H68" s="44"/>
      <c r="I68" s="44"/>
      <c r="J68" s="46"/>
    </row>
    <row r="69" ht="165">
      <c r="A69" s="36" t="s">
        <v>72</v>
      </c>
      <c r="B69" s="43"/>
      <c r="C69" s="44"/>
      <c r="D69" s="44"/>
      <c r="E69" s="47" t="s">
        <v>154</v>
      </c>
      <c r="F69" s="44"/>
      <c r="G69" s="44"/>
      <c r="H69" s="44"/>
      <c r="I69" s="44"/>
      <c r="J69" s="46"/>
    </row>
    <row r="70" ht="120">
      <c r="A70" s="36" t="s">
        <v>68</v>
      </c>
      <c r="B70" s="43"/>
      <c r="C70" s="44"/>
      <c r="D70" s="44"/>
      <c r="E70" s="38" t="s">
        <v>155</v>
      </c>
      <c r="F70" s="44"/>
      <c r="G70" s="44"/>
      <c r="H70" s="44"/>
      <c r="I70" s="44"/>
      <c r="J70" s="46"/>
    </row>
    <row r="71">
      <c r="A71" s="36" t="s">
        <v>62</v>
      </c>
      <c r="B71" s="36">
        <v>14</v>
      </c>
      <c r="C71" s="37" t="s">
        <v>156</v>
      </c>
      <c r="D71" s="36" t="s">
        <v>64</v>
      </c>
      <c r="E71" s="38" t="s">
        <v>157</v>
      </c>
      <c r="F71" s="39" t="s">
        <v>139</v>
      </c>
      <c r="G71" s="40">
        <v>802.37300000000005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67</v>
      </c>
      <c r="B72" s="43"/>
      <c r="C72" s="44"/>
      <c r="D72" s="44"/>
      <c r="E72" s="45" t="s">
        <v>64</v>
      </c>
      <c r="F72" s="44"/>
      <c r="G72" s="44"/>
      <c r="H72" s="44"/>
      <c r="I72" s="44"/>
      <c r="J72" s="46"/>
    </row>
    <row r="73" ht="30">
      <c r="A73" s="36" t="s">
        <v>72</v>
      </c>
      <c r="B73" s="43"/>
      <c r="C73" s="44"/>
      <c r="D73" s="44"/>
      <c r="E73" s="47" t="s">
        <v>158</v>
      </c>
      <c r="F73" s="44"/>
      <c r="G73" s="44"/>
      <c r="H73" s="44"/>
      <c r="I73" s="44"/>
      <c r="J73" s="46"/>
    </row>
    <row r="74" ht="105">
      <c r="A74" s="36" t="s">
        <v>68</v>
      </c>
      <c r="B74" s="43"/>
      <c r="C74" s="44"/>
      <c r="D74" s="44"/>
      <c r="E74" s="38" t="s">
        <v>159</v>
      </c>
      <c r="F74" s="44"/>
      <c r="G74" s="44"/>
      <c r="H74" s="44"/>
      <c r="I74" s="44"/>
      <c r="J74" s="46"/>
    </row>
    <row r="75">
      <c r="A75" s="36" t="s">
        <v>62</v>
      </c>
      <c r="B75" s="36">
        <v>15</v>
      </c>
      <c r="C75" s="37" t="s">
        <v>160</v>
      </c>
      <c r="D75" s="36" t="s">
        <v>64</v>
      </c>
      <c r="E75" s="38" t="s">
        <v>161</v>
      </c>
      <c r="F75" s="39" t="s">
        <v>139</v>
      </c>
      <c r="G75" s="40">
        <v>7294.3000000000002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67</v>
      </c>
      <c r="B76" s="43"/>
      <c r="C76" s="44"/>
      <c r="D76" s="44"/>
      <c r="E76" s="45" t="s">
        <v>64</v>
      </c>
      <c r="F76" s="44"/>
      <c r="G76" s="44"/>
      <c r="H76" s="44"/>
      <c r="I76" s="44"/>
      <c r="J76" s="46"/>
    </row>
    <row r="77" ht="30">
      <c r="A77" s="36" t="s">
        <v>72</v>
      </c>
      <c r="B77" s="43"/>
      <c r="C77" s="44"/>
      <c r="D77" s="44"/>
      <c r="E77" s="47" t="s">
        <v>162</v>
      </c>
      <c r="F77" s="44"/>
      <c r="G77" s="44"/>
      <c r="H77" s="44"/>
      <c r="I77" s="44"/>
      <c r="J77" s="46"/>
    </row>
    <row r="78" ht="195">
      <c r="A78" s="36" t="s">
        <v>68</v>
      </c>
      <c r="B78" s="43"/>
      <c r="C78" s="44"/>
      <c r="D78" s="44"/>
      <c r="E78" s="38" t="s">
        <v>163</v>
      </c>
      <c r="F78" s="44"/>
      <c r="G78" s="44"/>
      <c r="H78" s="44"/>
      <c r="I78" s="44"/>
      <c r="J78" s="46"/>
    </row>
    <row r="79">
      <c r="A79" s="36" t="s">
        <v>62</v>
      </c>
      <c r="B79" s="36">
        <v>16</v>
      </c>
      <c r="C79" s="37" t="s">
        <v>164</v>
      </c>
      <c r="D79" s="36" t="s">
        <v>64</v>
      </c>
      <c r="E79" s="38" t="s">
        <v>165</v>
      </c>
      <c r="F79" s="39" t="s">
        <v>139</v>
      </c>
      <c r="G79" s="40">
        <v>7405.8000000000002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67</v>
      </c>
      <c r="B80" s="43"/>
      <c r="C80" s="44"/>
      <c r="D80" s="44"/>
      <c r="E80" s="45" t="s">
        <v>64</v>
      </c>
      <c r="F80" s="44"/>
      <c r="G80" s="44"/>
      <c r="H80" s="44"/>
      <c r="I80" s="44"/>
      <c r="J80" s="46"/>
    </row>
    <row r="81" ht="30">
      <c r="A81" s="36" t="s">
        <v>72</v>
      </c>
      <c r="B81" s="43"/>
      <c r="C81" s="44"/>
      <c r="D81" s="44"/>
      <c r="E81" s="47" t="s">
        <v>166</v>
      </c>
      <c r="F81" s="44"/>
      <c r="G81" s="44"/>
      <c r="H81" s="44"/>
      <c r="I81" s="44"/>
      <c r="J81" s="46"/>
    </row>
    <row r="82" ht="195">
      <c r="A82" s="36" t="s">
        <v>68</v>
      </c>
      <c r="B82" s="43"/>
      <c r="C82" s="44"/>
      <c r="D82" s="44"/>
      <c r="E82" s="38" t="s">
        <v>163</v>
      </c>
      <c r="F82" s="44"/>
      <c r="G82" s="44"/>
      <c r="H82" s="44"/>
      <c r="I82" s="44"/>
      <c r="J82" s="46"/>
    </row>
    <row r="83">
      <c r="A83" s="36" t="s">
        <v>62</v>
      </c>
      <c r="B83" s="36">
        <v>17</v>
      </c>
      <c r="C83" s="37" t="s">
        <v>167</v>
      </c>
      <c r="D83" s="36" t="s">
        <v>64</v>
      </c>
      <c r="E83" s="38" t="s">
        <v>168</v>
      </c>
      <c r="F83" s="39" t="s">
        <v>139</v>
      </c>
      <c r="G83" s="40">
        <v>729.42999999999995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67</v>
      </c>
      <c r="B84" s="43"/>
      <c r="C84" s="44"/>
      <c r="D84" s="44"/>
      <c r="E84" s="45" t="s">
        <v>64</v>
      </c>
      <c r="F84" s="44"/>
      <c r="G84" s="44"/>
      <c r="H84" s="44"/>
      <c r="I84" s="44"/>
      <c r="J84" s="46"/>
    </row>
    <row r="85" ht="45">
      <c r="A85" s="36" t="s">
        <v>72</v>
      </c>
      <c r="B85" s="43"/>
      <c r="C85" s="44"/>
      <c r="D85" s="44"/>
      <c r="E85" s="47" t="s">
        <v>169</v>
      </c>
      <c r="F85" s="44"/>
      <c r="G85" s="44"/>
      <c r="H85" s="44"/>
      <c r="I85" s="44"/>
      <c r="J85" s="46"/>
    </row>
    <row r="86" ht="195">
      <c r="A86" s="36" t="s">
        <v>68</v>
      </c>
      <c r="B86" s="43"/>
      <c r="C86" s="44"/>
      <c r="D86" s="44"/>
      <c r="E86" s="38" t="s">
        <v>163</v>
      </c>
      <c r="F86" s="44"/>
      <c r="G86" s="44"/>
      <c r="H86" s="44"/>
      <c r="I86" s="44"/>
      <c r="J86" s="46"/>
    </row>
    <row r="87">
      <c r="A87" s="36" t="s">
        <v>62</v>
      </c>
      <c r="B87" s="36">
        <v>13</v>
      </c>
      <c r="C87" s="37" t="s">
        <v>170</v>
      </c>
      <c r="D87" s="36" t="s">
        <v>64</v>
      </c>
      <c r="E87" s="38" t="s">
        <v>171</v>
      </c>
      <c r="F87" s="39" t="s">
        <v>127</v>
      </c>
      <c r="G87" s="40">
        <v>50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67</v>
      </c>
      <c r="B88" s="43"/>
      <c r="C88" s="44"/>
      <c r="D88" s="44"/>
      <c r="E88" s="45" t="s">
        <v>64</v>
      </c>
      <c r="F88" s="44"/>
      <c r="G88" s="44"/>
      <c r="H88" s="44"/>
      <c r="I88" s="44"/>
      <c r="J88" s="46"/>
    </row>
    <row r="89">
      <c r="A89" s="36" t="s">
        <v>72</v>
      </c>
      <c r="B89" s="43"/>
      <c r="C89" s="44"/>
      <c r="D89" s="44"/>
      <c r="E89" s="47" t="s">
        <v>73</v>
      </c>
      <c r="F89" s="44"/>
      <c r="G89" s="44"/>
      <c r="H89" s="44"/>
      <c r="I89" s="44"/>
      <c r="J89" s="46"/>
    </row>
    <row r="90" ht="105">
      <c r="A90" s="36" t="s">
        <v>68</v>
      </c>
      <c r="B90" s="43"/>
      <c r="C90" s="44"/>
      <c r="D90" s="44"/>
      <c r="E90" s="38" t="s">
        <v>172</v>
      </c>
      <c r="F90" s="44"/>
      <c r="G90" s="44"/>
      <c r="H90" s="44"/>
      <c r="I90" s="44"/>
      <c r="J90" s="46"/>
    </row>
    <row r="91">
      <c r="A91" s="36" t="s">
        <v>62</v>
      </c>
      <c r="B91" s="36">
        <v>21</v>
      </c>
      <c r="C91" s="37" t="s">
        <v>173</v>
      </c>
      <c r="D91" s="36" t="s">
        <v>64</v>
      </c>
      <c r="E91" s="38" t="s">
        <v>174</v>
      </c>
      <c r="F91" s="39" t="s">
        <v>127</v>
      </c>
      <c r="G91" s="40">
        <v>34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67</v>
      </c>
      <c r="B92" s="43"/>
      <c r="C92" s="44"/>
      <c r="D92" s="44"/>
      <c r="E92" s="45" t="s">
        <v>64</v>
      </c>
      <c r="F92" s="44"/>
      <c r="G92" s="44"/>
      <c r="H92" s="44"/>
      <c r="I92" s="44"/>
      <c r="J92" s="46"/>
    </row>
    <row r="93">
      <c r="A93" s="36" t="s">
        <v>72</v>
      </c>
      <c r="B93" s="43"/>
      <c r="C93" s="44"/>
      <c r="D93" s="44"/>
      <c r="E93" s="47" t="s">
        <v>175</v>
      </c>
      <c r="F93" s="44"/>
      <c r="G93" s="44"/>
      <c r="H93" s="44"/>
      <c r="I93" s="44"/>
      <c r="J93" s="46"/>
    </row>
    <row r="94" ht="75">
      <c r="A94" s="36" t="s">
        <v>68</v>
      </c>
      <c r="B94" s="43"/>
      <c r="C94" s="44"/>
      <c r="D94" s="44"/>
      <c r="E94" s="38" t="s">
        <v>176</v>
      </c>
      <c r="F94" s="44"/>
      <c r="G94" s="44"/>
      <c r="H94" s="44"/>
      <c r="I94" s="44"/>
      <c r="J94" s="46"/>
    </row>
    <row r="95">
      <c r="A95" s="30" t="s">
        <v>59</v>
      </c>
      <c r="B95" s="31"/>
      <c r="C95" s="32" t="s">
        <v>177</v>
      </c>
      <c r="D95" s="33"/>
      <c r="E95" s="30" t="s">
        <v>178</v>
      </c>
      <c r="F95" s="33"/>
      <c r="G95" s="33"/>
      <c r="H95" s="33"/>
      <c r="I95" s="34">
        <f>SUMIFS(I96:I99,A96:A99,"P")</f>
        <v>0</v>
      </c>
      <c r="J95" s="35"/>
    </row>
    <row r="96">
      <c r="A96" s="36" t="s">
        <v>62</v>
      </c>
      <c r="B96" s="36">
        <v>7</v>
      </c>
      <c r="C96" s="37" t="s">
        <v>179</v>
      </c>
      <c r="D96" s="36" t="s">
        <v>64</v>
      </c>
      <c r="E96" s="38" t="s">
        <v>180</v>
      </c>
      <c r="F96" s="39" t="s">
        <v>139</v>
      </c>
      <c r="G96" s="40">
        <v>8023.7299999999996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67</v>
      </c>
      <c r="B97" s="43"/>
      <c r="C97" s="44"/>
      <c r="D97" s="44"/>
      <c r="E97" s="45" t="s">
        <v>64</v>
      </c>
      <c r="F97" s="44"/>
      <c r="G97" s="44"/>
      <c r="H97" s="44"/>
      <c r="I97" s="44"/>
      <c r="J97" s="46"/>
    </row>
    <row r="98" ht="105">
      <c r="A98" s="36" t="s">
        <v>72</v>
      </c>
      <c r="B98" s="43"/>
      <c r="C98" s="44"/>
      <c r="D98" s="44"/>
      <c r="E98" s="47" t="s">
        <v>181</v>
      </c>
      <c r="F98" s="44"/>
      <c r="G98" s="44"/>
      <c r="H98" s="44"/>
      <c r="I98" s="44"/>
      <c r="J98" s="46"/>
    </row>
    <row r="99" ht="75">
      <c r="A99" s="36" t="s">
        <v>68</v>
      </c>
      <c r="B99" s="43"/>
      <c r="C99" s="44"/>
      <c r="D99" s="44"/>
      <c r="E99" s="38" t="s">
        <v>182</v>
      </c>
      <c r="F99" s="44"/>
      <c r="G99" s="44"/>
      <c r="H99" s="44"/>
      <c r="I99" s="44"/>
      <c r="J99" s="46"/>
    </row>
    <row r="100">
      <c r="A100" s="30" t="s">
        <v>59</v>
      </c>
      <c r="B100" s="31"/>
      <c r="C100" s="32" t="s">
        <v>183</v>
      </c>
      <c r="D100" s="33"/>
      <c r="E100" s="30" t="s">
        <v>184</v>
      </c>
      <c r="F100" s="33"/>
      <c r="G100" s="33"/>
      <c r="H100" s="33"/>
      <c r="I100" s="34">
        <f>SUMIFS(I101:I112,A101:A112,"P")</f>
        <v>0</v>
      </c>
      <c r="J100" s="35"/>
    </row>
    <row r="101">
      <c r="A101" s="36" t="s">
        <v>62</v>
      </c>
      <c r="B101" s="36">
        <v>19</v>
      </c>
      <c r="C101" s="37" t="s">
        <v>185</v>
      </c>
      <c r="D101" s="36" t="s">
        <v>64</v>
      </c>
      <c r="E101" s="38" t="s">
        <v>186</v>
      </c>
      <c r="F101" s="39" t="s">
        <v>86</v>
      </c>
      <c r="G101" s="40">
        <v>34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67</v>
      </c>
      <c r="B102" s="43"/>
      <c r="C102" s="44"/>
      <c r="D102" s="44"/>
      <c r="E102" s="45" t="s">
        <v>64</v>
      </c>
      <c r="F102" s="44"/>
      <c r="G102" s="44"/>
      <c r="H102" s="44"/>
      <c r="I102" s="44"/>
      <c r="J102" s="46"/>
    </row>
    <row r="103">
      <c r="A103" s="36" t="s">
        <v>72</v>
      </c>
      <c r="B103" s="43"/>
      <c r="C103" s="44"/>
      <c r="D103" s="44"/>
      <c r="E103" s="47" t="s">
        <v>187</v>
      </c>
      <c r="F103" s="44"/>
      <c r="G103" s="44"/>
      <c r="H103" s="44"/>
      <c r="I103" s="44"/>
      <c r="J103" s="46"/>
    </row>
    <row r="104" ht="90">
      <c r="A104" s="36" t="s">
        <v>68</v>
      </c>
      <c r="B104" s="43"/>
      <c r="C104" s="44"/>
      <c r="D104" s="44"/>
      <c r="E104" s="38" t="s">
        <v>188</v>
      </c>
      <c r="F104" s="44"/>
      <c r="G104" s="44"/>
      <c r="H104" s="44"/>
      <c r="I104" s="44"/>
      <c r="J104" s="46"/>
    </row>
    <row r="105">
      <c r="A105" s="36" t="s">
        <v>62</v>
      </c>
      <c r="B105" s="36">
        <v>18</v>
      </c>
      <c r="C105" s="37" t="s">
        <v>189</v>
      </c>
      <c r="D105" s="36" t="s">
        <v>64</v>
      </c>
      <c r="E105" s="38" t="s">
        <v>190</v>
      </c>
      <c r="F105" s="39" t="s">
        <v>139</v>
      </c>
      <c r="G105" s="40">
        <v>282.19999999999999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67</v>
      </c>
      <c r="B106" s="43"/>
      <c r="C106" s="44"/>
      <c r="D106" s="44"/>
      <c r="E106" s="45" t="s">
        <v>64</v>
      </c>
      <c r="F106" s="44"/>
      <c r="G106" s="44"/>
      <c r="H106" s="44"/>
      <c r="I106" s="44"/>
      <c r="J106" s="46"/>
    </row>
    <row r="107" ht="30">
      <c r="A107" s="36" t="s">
        <v>72</v>
      </c>
      <c r="B107" s="43"/>
      <c r="C107" s="44"/>
      <c r="D107" s="44"/>
      <c r="E107" s="47" t="s">
        <v>191</v>
      </c>
      <c r="F107" s="44"/>
      <c r="G107" s="44"/>
      <c r="H107" s="44"/>
      <c r="I107" s="44"/>
      <c r="J107" s="46"/>
    </row>
    <row r="108" ht="105">
      <c r="A108" s="36" t="s">
        <v>68</v>
      </c>
      <c r="B108" s="43"/>
      <c r="C108" s="44"/>
      <c r="D108" s="44"/>
      <c r="E108" s="38" t="s">
        <v>192</v>
      </c>
      <c r="F108" s="44"/>
      <c r="G108" s="44"/>
      <c r="H108" s="44"/>
      <c r="I108" s="44"/>
      <c r="J108" s="46"/>
    </row>
    <row r="109">
      <c r="A109" s="36" t="s">
        <v>62</v>
      </c>
      <c r="B109" s="36">
        <v>22</v>
      </c>
      <c r="C109" s="37" t="s">
        <v>193</v>
      </c>
      <c r="D109" s="36" t="s">
        <v>64</v>
      </c>
      <c r="E109" s="38" t="s">
        <v>194</v>
      </c>
      <c r="F109" s="39" t="s">
        <v>127</v>
      </c>
      <c r="G109" s="40">
        <v>34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67</v>
      </c>
      <c r="B110" s="43"/>
      <c r="C110" s="44"/>
      <c r="D110" s="44"/>
      <c r="E110" s="45" t="s">
        <v>64</v>
      </c>
      <c r="F110" s="44"/>
      <c r="G110" s="44"/>
      <c r="H110" s="44"/>
      <c r="I110" s="44"/>
      <c r="J110" s="46"/>
    </row>
    <row r="111">
      <c r="A111" s="36" t="s">
        <v>72</v>
      </c>
      <c r="B111" s="43"/>
      <c r="C111" s="44"/>
      <c r="D111" s="44"/>
      <c r="E111" s="47" t="s">
        <v>175</v>
      </c>
      <c r="F111" s="44"/>
      <c r="G111" s="44"/>
      <c r="H111" s="44"/>
      <c r="I111" s="44"/>
      <c r="J111" s="46"/>
    </row>
    <row r="112" ht="75">
      <c r="A112" s="36" t="s">
        <v>68</v>
      </c>
      <c r="B112" s="48"/>
      <c r="C112" s="49"/>
      <c r="D112" s="49"/>
      <c r="E112" s="38" t="s">
        <v>195</v>
      </c>
      <c r="F112" s="49"/>
      <c r="G112" s="49"/>
      <c r="H112" s="49"/>
      <c r="I112" s="49"/>
      <c r="J11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15</v>
      </c>
      <c r="I3" s="24">
        <f>SUMIFS(I8:I102,A8:A102,"SD")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SUMIFS(I9:I12,A9:A12,"P")</f>
        <v>0</v>
      </c>
      <c r="J8" s="35"/>
    </row>
    <row r="9">
      <c r="A9" s="36" t="s">
        <v>62</v>
      </c>
      <c r="B9" s="36">
        <v>1</v>
      </c>
      <c r="C9" s="37" t="s">
        <v>96</v>
      </c>
      <c r="D9" s="36" t="s">
        <v>64</v>
      </c>
      <c r="E9" s="38" t="s">
        <v>97</v>
      </c>
      <c r="F9" s="39" t="s">
        <v>98</v>
      </c>
      <c r="G9" s="40">
        <v>79.983000000000004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150">
      <c r="A11" s="36" t="s">
        <v>72</v>
      </c>
      <c r="B11" s="43"/>
      <c r="C11" s="44"/>
      <c r="D11" s="44"/>
      <c r="E11" s="47" t="s">
        <v>196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6"/>
    </row>
    <row r="13">
      <c r="A13" s="30" t="s">
        <v>59</v>
      </c>
      <c r="B13" s="31"/>
      <c r="C13" s="32" t="s">
        <v>79</v>
      </c>
      <c r="D13" s="33"/>
      <c r="E13" s="30" t="s">
        <v>102</v>
      </c>
      <c r="F13" s="33"/>
      <c r="G13" s="33"/>
      <c r="H13" s="33"/>
      <c r="I13" s="34">
        <f>SUMIFS(I14:I49,A14:A49,"P")</f>
        <v>0</v>
      </c>
      <c r="J13" s="35"/>
    </row>
    <row r="14" ht="30">
      <c r="A14" s="36" t="s">
        <v>62</v>
      </c>
      <c r="B14" s="36">
        <v>3</v>
      </c>
      <c r="C14" s="37" t="s">
        <v>107</v>
      </c>
      <c r="D14" s="36" t="s">
        <v>64</v>
      </c>
      <c r="E14" s="38" t="s">
        <v>108</v>
      </c>
      <c r="F14" s="39" t="s">
        <v>98</v>
      </c>
      <c r="G14" s="40">
        <v>6.1479999999999997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75">
      <c r="A16" s="36" t="s">
        <v>72</v>
      </c>
      <c r="B16" s="43"/>
      <c r="C16" s="44"/>
      <c r="D16" s="44"/>
      <c r="E16" s="47" t="s">
        <v>197</v>
      </c>
      <c r="F16" s="44"/>
      <c r="G16" s="44"/>
      <c r="H16" s="44"/>
      <c r="I16" s="44"/>
      <c r="J16" s="46"/>
    </row>
    <row r="17" ht="120">
      <c r="A17" s="36" t="s">
        <v>68</v>
      </c>
      <c r="B17" s="43"/>
      <c r="C17" s="44"/>
      <c r="D17" s="44"/>
      <c r="E17" s="38" t="s">
        <v>110</v>
      </c>
      <c r="F17" s="44"/>
      <c r="G17" s="44"/>
      <c r="H17" s="44"/>
      <c r="I17" s="44"/>
      <c r="J17" s="46"/>
    </row>
    <row r="18">
      <c r="A18" s="36" t="s">
        <v>62</v>
      </c>
      <c r="B18" s="36">
        <v>19</v>
      </c>
      <c r="C18" s="37" t="s">
        <v>111</v>
      </c>
      <c r="D18" s="36" t="s">
        <v>64</v>
      </c>
      <c r="E18" s="38" t="s">
        <v>112</v>
      </c>
      <c r="F18" s="39" t="s">
        <v>98</v>
      </c>
      <c r="G18" s="40">
        <v>24.420000000000002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67</v>
      </c>
      <c r="B19" s="43"/>
      <c r="C19" s="44"/>
      <c r="D19" s="44"/>
      <c r="E19" s="45" t="s">
        <v>64</v>
      </c>
      <c r="F19" s="44"/>
      <c r="G19" s="44"/>
      <c r="H19" s="44"/>
      <c r="I19" s="44"/>
      <c r="J19" s="46"/>
    </row>
    <row r="20" ht="90">
      <c r="A20" s="36" t="s">
        <v>72</v>
      </c>
      <c r="B20" s="43"/>
      <c r="C20" s="44"/>
      <c r="D20" s="44"/>
      <c r="E20" s="47" t="s">
        <v>198</v>
      </c>
      <c r="F20" s="44"/>
      <c r="G20" s="44"/>
      <c r="H20" s="44"/>
      <c r="I20" s="44"/>
      <c r="J20" s="46"/>
    </row>
    <row r="21" ht="120">
      <c r="A21" s="36" t="s">
        <v>68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6"/>
    </row>
    <row r="22">
      <c r="A22" s="36" t="s">
        <v>62</v>
      </c>
      <c r="B22" s="36">
        <v>2</v>
      </c>
      <c r="C22" s="37" t="s">
        <v>114</v>
      </c>
      <c r="D22" s="36" t="s">
        <v>64</v>
      </c>
      <c r="E22" s="38" t="s">
        <v>115</v>
      </c>
      <c r="F22" s="39" t="s">
        <v>98</v>
      </c>
      <c r="G22" s="40">
        <v>60.192999999999998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67</v>
      </c>
      <c r="B23" s="43"/>
      <c r="C23" s="44"/>
      <c r="D23" s="44"/>
      <c r="E23" s="45" t="s">
        <v>64</v>
      </c>
      <c r="F23" s="44"/>
      <c r="G23" s="44"/>
      <c r="H23" s="44"/>
      <c r="I23" s="44"/>
      <c r="J23" s="46"/>
    </row>
    <row r="24" ht="195">
      <c r="A24" s="36" t="s">
        <v>72</v>
      </c>
      <c r="B24" s="43"/>
      <c r="C24" s="44"/>
      <c r="D24" s="44"/>
      <c r="E24" s="47" t="s">
        <v>199</v>
      </c>
      <c r="F24" s="44"/>
      <c r="G24" s="44"/>
      <c r="H24" s="44"/>
      <c r="I24" s="44"/>
      <c r="J24" s="46"/>
    </row>
    <row r="25" ht="120">
      <c r="A25" s="36" t="s">
        <v>68</v>
      </c>
      <c r="B25" s="43"/>
      <c r="C25" s="44"/>
      <c r="D25" s="44"/>
      <c r="E25" s="38" t="s">
        <v>110</v>
      </c>
      <c r="F25" s="44"/>
      <c r="G25" s="44"/>
      <c r="H25" s="44"/>
      <c r="I25" s="44"/>
      <c r="J25" s="46"/>
    </row>
    <row r="26">
      <c r="A26" s="36" t="s">
        <v>62</v>
      </c>
      <c r="B26" s="36">
        <v>4</v>
      </c>
      <c r="C26" s="37" t="s">
        <v>117</v>
      </c>
      <c r="D26" s="36" t="s">
        <v>64</v>
      </c>
      <c r="E26" s="38" t="s">
        <v>118</v>
      </c>
      <c r="F26" s="39" t="s">
        <v>98</v>
      </c>
      <c r="G26" s="40">
        <v>8.7829999999999995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67</v>
      </c>
      <c r="B27" s="43"/>
      <c r="C27" s="44"/>
      <c r="D27" s="44"/>
      <c r="E27" s="45" t="s">
        <v>64</v>
      </c>
      <c r="F27" s="44"/>
      <c r="G27" s="44"/>
      <c r="H27" s="44"/>
      <c r="I27" s="44"/>
      <c r="J27" s="46"/>
    </row>
    <row r="28" ht="60">
      <c r="A28" s="36" t="s">
        <v>72</v>
      </c>
      <c r="B28" s="43"/>
      <c r="C28" s="44"/>
      <c r="D28" s="44"/>
      <c r="E28" s="47" t="s">
        <v>200</v>
      </c>
      <c r="F28" s="44"/>
      <c r="G28" s="44"/>
      <c r="H28" s="44"/>
      <c r="I28" s="44"/>
      <c r="J28" s="46"/>
    </row>
    <row r="29" ht="409.5">
      <c r="A29" s="36" t="s">
        <v>68</v>
      </c>
      <c r="B29" s="43"/>
      <c r="C29" s="44"/>
      <c r="D29" s="44"/>
      <c r="E29" s="38" t="s">
        <v>120</v>
      </c>
      <c r="F29" s="44"/>
      <c r="G29" s="44"/>
      <c r="H29" s="44"/>
      <c r="I29" s="44"/>
      <c r="J29" s="46"/>
    </row>
    <row r="30">
      <c r="A30" s="36" t="s">
        <v>62</v>
      </c>
      <c r="B30" s="36">
        <v>5</v>
      </c>
      <c r="C30" s="37" t="s">
        <v>121</v>
      </c>
      <c r="D30" s="36" t="s">
        <v>64</v>
      </c>
      <c r="E30" s="38" t="s">
        <v>122</v>
      </c>
      <c r="F30" s="39" t="s">
        <v>98</v>
      </c>
      <c r="G30" s="40">
        <v>11.574999999999999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 ht="30">
      <c r="A32" s="36" t="s">
        <v>72</v>
      </c>
      <c r="B32" s="43"/>
      <c r="C32" s="44"/>
      <c r="D32" s="44"/>
      <c r="E32" s="47" t="s">
        <v>201</v>
      </c>
      <c r="F32" s="44"/>
      <c r="G32" s="44"/>
      <c r="H32" s="44"/>
      <c r="I32" s="44"/>
      <c r="J32" s="46"/>
    </row>
    <row r="33" ht="120">
      <c r="A33" s="36" t="s">
        <v>68</v>
      </c>
      <c r="B33" s="43"/>
      <c r="C33" s="44"/>
      <c r="D33" s="44"/>
      <c r="E33" s="38" t="s">
        <v>124</v>
      </c>
      <c r="F33" s="44"/>
      <c r="G33" s="44"/>
      <c r="H33" s="44"/>
      <c r="I33" s="44"/>
      <c r="J33" s="46"/>
    </row>
    <row r="34">
      <c r="A34" s="36" t="s">
        <v>62</v>
      </c>
      <c r="B34" s="36">
        <v>6</v>
      </c>
      <c r="C34" s="37" t="s">
        <v>125</v>
      </c>
      <c r="D34" s="36" t="s">
        <v>64</v>
      </c>
      <c r="E34" s="38" t="s">
        <v>126</v>
      </c>
      <c r="F34" s="39" t="s">
        <v>127</v>
      </c>
      <c r="G34" s="40">
        <v>238.5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 ht="30">
      <c r="A36" s="36" t="s">
        <v>72</v>
      </c>
      <c r="B36" s="43"/>
      <c r="C36" s="44"/>
      <c r="D36" s="44"/>
      <c r="E36" s="47" t="s">
        <v>202</v>
      </c>
      <c r="F36" s="44"/>
      <c r="G36" s="44"/>
      <c r="H36" s="44"/>
      <c r="I36" s="44"/>
      <c r="J36" s="46"/>
    </row>
    <row r="37" ht="120">
      <c r="A37" s="36" t="s">
        <v>68</v>
      </c>
      <c r="B37" s="43"/>
      <c r="C37" s="44"/>
      <c r="D37" s="44"/>
      <c r="E37" s="38" t="s">
        <v>124</v>
      </c>
      <c r="F37" s="44"/>
      <c r="G37" s="44"/>
      <c r="H37" s="44"/>
      <c r="I37" s="44"/>
      <c r="J37" s="46"/>
    </row>
    <row r="38">
      <c r="A38" s="36" t="s">
        <v>62</v>
      </c>
      <c r="B38" s="36">
        <v>23</v>
      </c>
      <c r="C38" s="37" t="s">
        <v>129</v>
      </c>
      <c r="D38" s="36" t="s">
        <v>64</v>
      </c>
      <c r="E38" s="38" t="s">
        <v>130</v>
      </c>
      <c r="F38" s="39" t="s">
        <v>98</v>
      </c>
      <c r="G38" s="40">
        <v>6.1479999999999997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67</v>
      </c>
      <c r="B39" s="43"/>
      <c r="C39" s="44"/>
      <c r="D39" s="44"/>
      <c r="E39" s="45" t="s">
        <v>64</v>
      </c>
      <c r="F39" s="44"/>
      <c r="G39" s="44"/>
      <c r="H39" s="44"/>
      <c r="I39" s="44"/>
      <c r="J39" s="46"/>
    </row>
    <row r="40" ht="45">
      <c r="A40" s="36" t="s">
        <v>72</v>
      </c>
      <c r="B40" s="43"/>
      <c r="C40" s="44"/>
      <c r="D40" s="44"/>
      <c r="E40" s="47" t="s">
        <v>203</v>
      </c>
      <c r="F40" s="44"/>
      <c r="G40" s="44"/>
      <c r="H40" s="44"/>
      <c r="I40" s="44"/>
      <c r="J40" s="46"/>
    </row>
    <row r="41" ht="375">
      <c r="A41" s="36" t="s">
        <v>68</v>
      </c>
      <c r="B41" s="43"/>
      <c r="C41" s="44"/>
      <c r="D41" s="44"/>
      <c r="E41" s="38" t="s">
        <v>132</v>
      </c>
      <c r="F41" s="44"/>
      <c r="G41" s="44"/>
      <c r="H41" s="44"/>
      <c r="I41" s="44"/>
      <c r="J41" s="46"/>
    </row>
    <row r="42">
      <c r="A42" s="36" t="s">
        <v>62</v>
      </c>
      <c r="B42" s="36">
        <v>22</v>
      </c>
      <c r="C42" s="37" t="s">
        <v>133</v>
      </c>
      <c r="D42" s="36" t="s">
        <v>64</v>
      </c>
      <c r="E42" s="38" t="s">
        <v>134</v>
      </c>
      <c r="F42" s="39" t="s">
        <v>98</v>
      </c>
      <c r="G42" s="40">
        <v>10.978999999999999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67</v>
      </c>
      <c r="B43" s="43"/>
      <c r="C43" s="44"/>
      <c r="D43" s="44"/>
      <c r="E43" s="45" t="s">
        <v>64</v>
      </c>
      <c r="F43" s="44"/>
      <c r="G43" s="44"/>
      <c r="H43" s="44"/>
      <c r="I43" s="44"/>
      <c r="J43" s="46"/>
    </row>
    <row r="44" ht="60">
      <c r="A44" s="36" t="s">
        <v>72</v>
      </c>
      <c r="B44" s="43"/>
      <c r="C44" s="44"/>
      <c r="D44" s="44"/>
      <c r="E44" s="47" t="s">
        <v>204</v>
      </c>
      <c r="F44" s="44"/>
      <c r="G44" s="44"/>
      <c r="H44" s="44"/>
      <c r="I44" s="44"/>
      <c r="J44" s="46"/>
    </row>
    <row r="45" ht="330">
      <c r="A45" s="36" t="s">
        <v>68</v>
      </c>
      <c r="B45" s="43"/>
      <c r="C45" s="44"/>
      <c r="D45" s="44"/>
      <c r="E45" s="38" t="s">
        <v>136</v>
      </c>
      <c r="F45" s="44"/>
      <c r="G45" s="44"/>
      <c r="H45" s="44"/>
      <c r="I45" s="44"/>
      <c r="J45" s="46"/>
    </row>
    <row r="46">
      <c r="A46" s="36" t="s">
        <v>62</v>
      </c>
      <c r="B46" s="36">
        <v>24</v>
      </c>
      <c r="C46" s="37" t="s">
        <v>137</v>
      </c>
      <c r="D46" s="36" t="s">
        <v>64</v>
      </c>
      <c r="E46" s="38" t="s">
        <v>138</v>
      </c>
      <c r="F46" s="39" t="s">
        <v>139</v>
      </c>
      <c r="G46" s="40">
        <v>43.917000000000002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67</v>
      </c>
      <c r="B47" s="43"/>
      <c r="C47" s="44"/>
      <c r="D47" s="44"/>
      <c r="E47" s="45" t="s">
        <v>64</v>
      </c>
      <c r="F47" s="44"/>
      <c r="G47" s="44"/>
      <c r="H47" s="44"/>
      <c r="I47" s="44"/>
      <c r="J47" s="46"/>
    </row>
    <row r="48" ht="45">
      <c r="A48" s="36" t="s">
        <v>72</v>
      </c>
      <c r="B48" s="43"/>
      <c r="C48" s="44"/>
      <c r="D48" s="44"/>
      <c r="E48" s="47" t="s">
        <v>205</v>
      </c>
      <c r="F48" s="44"/>
      <c r="G48" s="44"/>
      <c r="H48" s="44"/>
      <c r="I48" s="44"/>
      <c r="J48" s="46"/>
    </row>
    <row r="49" ht="75">
      <c r="A49" s="36" t="s">
        <v>68</v>
      </c>
      <c r="B49" s="43"/>
      <c r="C49" s="44"/>
      <c r="D49" s="44"/>
      <c r="E49" s="38" t="s">
        <v>141</v>
      </c>
      <c r="F49" s="44"/>
      <c r="G49" s="44"/>
      <c r="H49" s="44"/>
      <c r="I49" s="44"/>
      <c r="J49" s="46"/>
    </row>
    <row r="50">
      <c r="A50" s="30" t="s">
        <v>59</v>
      </c>
      <c r="B50" s="31"/>
      <c r="C50" s="32" t="s">
        <v>142</v>
      </c>
      <c r="D50" s="33"/>
      <c r="E50" s="30" t="s">
        <v>143</v>
      </c>
      <c r="F50" s="33"/>
      <c r="G50" s="33"/>
      <c r="H50" s="33"/>
      <c r="I50" s="34">
        <f>SUMIFS(I51:I85,A51:A85,"P")</f>
        <v>0</v>
      </c>
      <c r="J50" s="35"/>
    </row>
    <row r="51">
      <c r="A51" s="36" t="s">
        <v>62</v>
      </c>
      <c r="B51" s="36">
        <v>8</v>
      </c>
      <c r="C51" s="37" t="s">
        <v>144</v>
      </c>
      <c r="D51" s="36" t="s">
        <v>64</v>
      </c>
      <c r="E51" s="38" t="s">
        <v>145</v>
      </c>
      <c r="F51" s="39" t="s">
        <v>98</v>
      </c>
      <c r="G51" s="40">
        <v>6.5880000000000001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67</v>
      </c>
      <c r="B52" s="43"/>
      <c r="C52" s="44"/>
      <c r="D52" s="44"/>
      <c r="E52" s="45" t="s">
        <v>64</v>
      </c>
      <c r="F52" s="44"/>
      <c r="G52" s="44"/>
      <c r="H52" s="44"/>
      <c r="I52" s="44"/>
      <c r="J52" s="46"/>
    </row>
    <row r="53" ht="60">
      <c r="A53" s="36" t="s">
        <v>72</v>
      </c>
      <c r="B53" s="43"/>
      <c r="C53" s="44"/>
      <c r="D53" s="44"/>
      <c r="E53" s="47" t="s">
        <v>206</v>
      </c>
      <c r="F53" s="44"/>
      <c r="G53" s="44"/>
      <c r="H53" s="44"/>
      <c r="I53" s="44"/>
      <c r="J53" s="46"/>
    </row>
    <row r="54" ht="165">
      <c r="A54" s="36" t="s">
        <v>68</v>
      </c>
      <c r="B54" s="43"/>
      <c r="C54" s="44"/>
      <c r="D54" s="44"/>
      <c r="E54" s="38" t="s">
        <v>147</v>
      </c>
      <c r="F54" s="44"/>
      <c r="G54" s="44"/>
      <c r="H54" s="44"/>
      <c r="I54" s="44"/>
      <c r="J54" s="46"/>
    </row>
    <row r="55">
      <c r="A55" s="36" t="s">
        <v>62</v>
      </c>
      <c r="B55" s="36">
        <v>9</v>
      </c>
      <c r="C55" s="37" t="s">
        <v>148</v>
      </c>
      <c r="D55" s="36" t="s">
        <v>64</v>
      </c>
      <c r="E55" s="38" t="s">
        <v>149</v>
      </c>
      <c r="F55" s="39" t="s">
        <v>139</v>
      </c>
      <c r="G55" s="40">
        <v>244.19999999999999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67</v>
      </c>
      <c r="B56" s="43"/>
      <c r="C56" s="44"/>
      <c r="D56" s="44"/>
      <c r="E56" s="45" t="s">
        <v>64</v>
      </c>
      <c r="F56" s="44"/>
      <c r="G56" s="44"/>
      <c r="H56" s="44"/>
      <c r="I56" s="44"/>
      <c r="J56" s="46"/>
    </row>
    <row r="57" ht="105">
      <c r="A57" s="36" t="s">
        <v>72</v>
      </c>
      <c r="B57" s="43"/>
      <c r="C57" s="44"/>
      <c r="D57" s="44"/>
      <c r="E57" s="47" t="s">
        <v>207</v>
      </c>
      <c r="F57" s="44"/>
      <c r="G57" s="44"/>
      <c r="H57" s="44"/>
      <c r="I57" s="44"/>
      <c r="J57" s="46"/>
    </row>
    <row r="58" ht="120">
      <c r="A58" s="36" t="s">
        <v>68</v>
      </c>
      <c r="B58" s="43"/>
      <c r="C58" s="44"/>
      <c r="D58" s="44"/>
      <c r="E58" s="38" t="s">
        <v>151</v>
      </c>
      <c r="F58" s="44"/>
      <c r="G58" s="44"/>
      <c r="H58" s="44"/>
      <c r="I58" s="44"/>
      <c r="J58" s="46"/>
    </row>
    <row r="59">
      <c r="A59" s="36" t="s">
        <v>62</v>
      </c>
      <c r="B59" s="36">
        <v>20</v>
      </c>
      <c r="C59" s="37" t="s">
        <v>152</v>
      </c>
      <c r="D59" s="36" t="s">
        <v>64</v>
      </c>
      <c r="E59" s="38" t="s">
        <v>153</v>
      </c>
      <c r="F59" s="39" t="s">
        <v>139</v>
      </c>
      <c r="G59" s="40">
        <v>3258.319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67</v>
      </c>
      <c r="B60" s="43"/>
      <c r="C60" s="44"/>
      <c r="D60" s="44"/>
      <c r="E60" s="45" t="s">
        <v>64</v>
      </c>
      <c r="F60" s="44"/>
      <c r="G60" s="44"/>
      <c r="H60" s="44"/>
      <c r="I60" s="44"/>
      <c r="J60" s="46"/>
    </row>
    <row r="61" ht="165">
      <c r="A61" s="36" t="s">
        <v>72</v>
      </c>
      <c r="B61" s="43"/>
      <c r="C61" s="44"/>
      <c r="D61" s="44"/>
      <c r="E61" s="47" t="s">
        <v>208</v>
      </c>
      <c r="F61" s="44"/>
      <c r="G61" s="44"/>
      <c r="H61" s="44"/>
      <c r="I61" s="44"/>
      <c r="J61" s="46"/>
    </row>
    <row r="62" ht="120">
      <c r="A62" s="36" t="s">
        <v>68</v>
      </c>
      <c r="B62" s="43"/>
      <c r="C62" s="44"/>
      <c r="D62" s="44"/>
      <c r="E62" s="38" t="s">
        <v>155</v>
      </c>
      <c r="F62" s="44"/>
      <c r="G62" s="44"/>
      <c r="H62" s="44"/>
      <c r="I62" s="44"/>
      <c r="J62" s="46"/>
    </row>
    <row r="63">
      <c r="A63" s="36" t="s">
        <v>62</v>
      </c>
      <c r="B63" s="36">
        <v>21</v>
      </c>
      <c r="C63" s="37" t="s">
        <v>156</v>
      </c>
      <c r="D63" s="36" t="s">
        <v>64</v>
      </c>
      <c r="E63" s="38" t="s">
        <v>157</v>
      </c>
      <c r="F63" s="39" t="s">
        <v>139</v>
      </c>
      <c r="G63" s="40">
        <v>161.029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67</v>
      </c>
      <c r="B64" s="43"/>
      <c r="C64" s="44"/>
      <c r="D64" s="44"/>
      <c r="E64" s="45" t="s">
        <v>64</v>
      </c>
      <c r="F64" s="44"/>
      <c r="G64" s="44"/>
      <c r="H64" s="44"/>
      <c r="I64" s="44"/>
      <c r="J64" s="46"/>
    </row>
    <row r="65" ht="30">
      <c r="A65" s="36" t="s">
        <v>72</v>
      </c>
      <c r="B65" s="43"/>
      <c r="C65" s="44"/>
      <c r="D65" s="44"/>
      <c r="E65" s="47" t="s">
        <v>209</v>
      </c>
      <c r="F65" s="44"/>
      <c r="G65" s="44"/>
      <c r="H65" s="44"/>
      <c r="I65" s="44"/>
      <c r="J65" s="46"/>
    </row>
    <row r="66" ht="105">
      <c r="A66" s="36" t="s">
        <v>68</v>
      </c>
      <c r="B66" s="43"/>
      <c r="C66" s="44"/>
      <c r="D66" s="44"/>
      <c r="E66" s="38" t="s">
        <v>159</v>
      </c>
      <c r="F66" s="44"/>
      <c r="G66" s="44"/>
      <c r="H66" s="44"/>
      <c r="I66" s="44"/>
      <c r="J66" s="46"/>
    </row>
    <row r="67">
      <c r="A67" s="36" t="s">
        <v>62</v>
      </c>
      <c r="B67" s="36">
        <v>10</v>
      </c>
      <c r="C67" s="37" t="s">
        <v>160</v>
      </c>
      <c r="D67" s="36" t="s">
        <v>64</v>
      </c>
      <c r="E67" s="38" t="s">
        <v>161</v>
      </c>
      <c r="F67" s="39" t="s">
        <v>139</v>
      </c>
      <c r="G67" s="40">
        <v>1463.9000000000001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67</v>
      </c>
      <c r="B68" s="43"/>
      <c r="C68" s="44"/>
      <c r="D68" s="44"/>
      <c r="E68" s="45" t="s">
        <v>64</v>
      </c>
      <c r="F68" s="44"/>
      <c r="G68" s="44"/>
      <c r="H68" s="44"/>
      <c r="I68" s="44"/>
      <c r="J68" s="46"/>
    </row>
    <row r="69" ht="30">
      <c r="A69" s="36" t="s">
        <v>72</v>
      </c>
      <c r="B69" s="43"/>
      <c r="C69" s="44"/>
      <c r="D69" s="44"/>
      <c r="E69" s="47" t="s">
        <v>210</v>
      </c>
      <c r="F69" s="44"/>
      <c r="G69" s="44"/>
      <c r="H69" s="44"/>
      <c r="I69" s="44"/>
      <c r="J69" s="46"/>
    </row>
    <row r="70" ht="195">
      <c r="A70" s="36" t="s">
        <v>68</v>
      </c>
      <c r="B70" s="43"/>
      <c r="C70" s="44"/>
      <c r="D70" s="44"/>
      <c r="E70" s="38" t="s">
        <v>163</v>
      </c>
      <c r="F70" s="44"/>
      <c r="G70" s="44"/>
      <c r="H70" s="44"/>
      <c r="I70" s="44"/>
      <c r="J70" s="46"/>
    </row>
    <row r="71">
      <c r="A71" s="36" t="s">
        <v>62</v>
      </c>
      <c r="B71" s="36">
        <v>11</v>
      </c>
      <c r="C71" s="37" t="s">
        <v>164</v>
      </c>
      <c r="D71" s="36" t="s">
        <v>64</v>
      </c>
      <c r="E71" s="38" t="s">
        <v>165</v>
      </c>
      <c r="F71" s="39" t="s">
        <v>139</v>
      </c>
      <c r="G71" s="40">
        <v>1487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67</v>
      </c>
      <c r="B72" s="43"/>
      <c r="C72" s="44"/>
      <c r="D72" s="44"/>
      <c r="E72" s="45" t="s">
        <v>64</v>
      </c>
      <c r="F72" s="44"/>
      <c r="G72" s="44"/>
      <c r="H72" s="44"/>
      <c r="I72" s="44"/>
      <c r="J72" s="46"/>
    </row>
    <row r="73" ht="30">
      <c r="A73" s="36" t="s">
        <v>72</v>
      </c>
      <c r="B73" s="43"/>
      <c r="C73" s="44"/>
      <c r="D73" s="44"/>
      <c r="E73" s="47" t="s">
        <v>211</v>
      </c>
      <c r="F73" s="44"/>
      <c r="G73" s="44"/>
      <c r="H73" s="44"/>
      <c r="I73" s="44"/>
      <c r="J73" s="46"/>
    </row>
    <row r="74" ht="195">
      <c r="A74" s="36" t="s">
        <v>68</v>
      </c>
      <c r="B74" s="43"/>
      <c r="C74" s="44"/>
      <c r="D74" s="44"/>
      <c r="E74" s="38" t="s">
        <v>163</v>
      </c>
      <c r="F74" s="44"/>
      <c r="G74" s="44"/>
      <c r="H74" s="44"/>
      <c r="I74" s="44"/>
      <c r="J74" s="46"/>
    </row>
    <row r="75">
      <c r="A75" s="36" t="s">
        <v>62</v>
      </c>
      <c r="B75" s="36">
        <v>12</v>
      </c>
      <c r="C75" s="37" t="s">
        <v>167</v>
      </c>
      <c r="D75" s="36" t="s">
        <v>64</v>
      </c>
      <c r="E75" s="38" t="s">
        <v>168</v>
      </c>
      <c r="F75" s="39" t="s">
        <v>139</v>
      </c>
      <c r="G75" s="40">
        <v>146.38999999999999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67</v>
      </c>
      <c r="B76" s="43"/>
      <c r="C76" s="44"/>
      <c r="D76" s="44"/>
      <c r="E76" s="45" t="s">
        <v>64</v>
      </c>
      <c r="F76" s="44"/>
      <c r="G76" s="44"/>
      <c r="H76" s="44"/>
      <c r="I76" s="44"/>
      <c r="J76" s="46"/>
    </row>
    <row r="77" ht="45">
      <c r="A77" s="36" t="s">
        <v>72</v>
      </c>
      <c r="B77" s="43"/>
      <c r="C77" s="44"/>
      <c r="D77" s="44"/>
      <c r="E77" s="47" t="s">
        <v>212</v>
      </c>
      <c r="F77" s="44"/>
      <c r="G77" s="44"/>
      <c r="H77" s="44"/>
      <c r="I77" s="44"/>
      <c r="J77" s="46"/>
    </row>
    <row r="78" ht="195">
      <c r="A78" s="36" t="s">
        <v>68</v>
      </c>
      <c r="B78" s="43"/>
      <c r="C78" s="44"/>
      <c r="D78" s="44"/>
      <c r="E78" s="38" t="s">
        <v>163</v>
      </c>
      <c r="F78" s="44"/>
      <c r="G78" s="44"/>
      <c r="H78" s="44"/>
      <c r="I78" s="44"/>
      <c r="J78" s="46"/>
    </row>
    <row r="79">
      <c r="A79" s="36" t="s">
        <v>62</v>
      </c>
      <c r="B79" s="36">
        <v>13</v>
      </c>
      <c r="C79" s="37" t="s">
        <v>170</v>
      </c>
      <c r="D79" s="36" t="s">
        <v>64</v>
      </c>
      <c r="E79" s="38" t="s">
        <v>171</v>
      </c>
      <c r="F79" s="39" t="s">
        <v>127</v>
      </c>
      <c r="G79" s="40">
        <v>50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67</v>
      </c>
      <c r="B80" s="43"/>
      <c r="C80" s="44"/>
      <c r="D80" s="44"/>
      <c r="E80" s="45" t="s">
        <v>64</v>
      </c>
      <c r="F80" s="44"/>
      <c r="G80" s="44"/>
      <c r="H80" s="44"/>
      <c r="I80" s="44"/>
      <c r="J80" s="46"/>
    </row>
    <row r="81">
      <c r="A81" s="36" t="s">
        <v>72</v>
      </c>
      <c r="B81" s="43"/>
      <c r="C81" s="44"/>
      <c r="D81" s="44"/>
      <c r="E81" s="47" t="s">
        <v>73</v>
      </c>
      <c r="F81" s="44"/>
      <c r="G81" s="44"/>
      <c r="H81" s="44"/>
      <c r="I81" s="44"/>
      <c r="J81" s="46"/>
    </row>
    <row r="82" ht="105">
      <c r="A82" s="36" t="s">
        <v>68</v>
      </c>
      <c r="B82" s="43"/>
      <c r="C82" s="44"/>
      <c r="D82" s="44"/>
      <c r="E82" s="38" t="s">
        <v>172</v>
      </c>
      <c r="F82" s="44"/>
      <c r="G82" s="44"/>
      <c r="H82" s="44"/>
      <c r="I82" s="44"/>
      <c r="J82" s="46"/>
    </row>
    <row r="83">
      <c r="A83" s="36" t="s">
        <v>62</v>
      </c>
      <c r="B83" s="36">
        <v>17</v>
      </c>
      <c r="C83" s="37" t="s">
        <v>173</v>
      </c>
      <c r="D83" s="36" t="s">
        <v>64</v>
      </c>
      <c r="E83" s="38" t="s">
        <v>174</v>
      </c>
      <c r="F83" s="39" t="s">
        <v>127</v>
      </c>
      <c r="G83" s="40">
        <v>14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67</v>
      </c>
      <c r="B84" s="43"/>
      <c r="C84" s="44"/>
      <c r="D84" s="44"/>
      <c r="E84" s="45" t="s">
        <v>64</v>
      </c>
      <c r="F84" s="44"/>
      <c r="G84" s="44"/>
      <c r="H84" s="44"/>
      <c r="I84" s="44"/>
      <c r="J84" s="46"/>
    </row>
    <row r="85" ht="75">
      <c r="A85" s="36" t="s">
        <v>68</v>
      </c>
      <c r="B85" s="43"/>
      <c r="C85" s="44"/>
      <c r="D85" s="44"/>
      <c r="E85" s="38" t="s">
        <v>176</v>
      </c>
      <c r="F85" s="44"/>
      <c r="G85" s="44"/>
      <c r="H85" s="44"/>
      <c r="I85" s="44"/>
      <c r="J85" s="46"/>
    </row>
    <row r="86">
      <c r="A86" s="30" t="s">
        <v>59</v>
      </c>
      <c r="B86" s="31"/>
      <c r="C86" s="32" t="s">
        <v>177</v>
      </c>
      <c r="D86" s="33"/>
      <c r="E86" s="30" t="s">
        <v>178</v>
      </c>
      <c r="F86" s="33"/>
      <c r="G86" s="33"/>
      <c r="H86" s="33"/>
      <c r="I86" s="34">
        <f>SUMIFS(I87:I90,A87:A90,"P")</f>
        <v>0</v>
      </c>
      <c r="J86" s="35"/>
    </row>
    <row r="87">
      <c r="A87" s="36" t="s">
        <v>62</v>
      </c>
      <c r="B87" s="36">
        <v>14</v>
      </c>
      <c r="C87" s="37" t="s">
        <v>179</v>
      </c>
      <c r="D87" s="36" t="s">
        <v>64</v>
      </c>
      <c r="E87" s="38" t="s">
        <v>180</v>
      </c>
      <c r="F87" s="39" t="s">
        <v>139</v>
      </c>
      <c r="G87" s="40">
        <v>1610.29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67</v>
      </c>
      <c r="B88" s="43"/>
      <c r="C88" s="44"/>
      <c r="D88" s="44"/>
      <c r="E88" s="45" t="s">
        <v>64</v>
      </c>
      <c r="F88" s="44"/>
      <c r="G88" s="44"/>
      <c r="H88" s="44"/>
      <c r="I88" s="44"/>
      <c r="J88" s="46"/>
    </row>
    <row r="89" ht="105">
      <c r="A89" s="36" t="s">
        <v>72</v>
      </c>
      <c r="B89" s="43"/>
      <c r="C89" s="44"/>
      <c r="D89" s="44"/>
      <c r="E89" s="47" t="s">
        <v>213</v>
      </c>
      <c r="F89" s="44"/>
      <c r="G89" s="44"/>
      <c r="H89" s="44"/>
      <c r="I89" s="44"/>
      <c r="J89" s="46"/>
    </row>
    <row r="90" ht="75">
      <c r="A90" s="36" t="s">
        <v>68</v>
      </c>
      <c r="B90" s="43"/>
      <c r="C90" s="44"/>
      <c r="D90" s="44"/>
      <c r="E90" s="38" t="s">
        <v>182</v>
      </c>
      <c r="F90" s="44"/>
      <c r="G90" s="44"/>
      <c r="H90" s="44"/>
      <c r="I90" s="44"/>
      <c r="J90" s="46"/>
    </row>
    <row r="91">
      <c r="A91" s="30" t="s">
        <v>59</v>
      </c>
      <c r="B91" s="31"/>
      <c r="C91" s="32" t="s">
        <v>183</v>
      </c>
      <c r="D91" s="33"/>
      <c r="E91" s="30" t="s">
        <v>184</v>
      </c>
      <c r="F91" s="33"/>
      <c r="G91" s="33"/>
      <c r="H91" s="33"/>
      <c r="I91" s="34">
        <f>SUMIFS(I92:I102,A92:A102,"P")</f>
        <v>0</v>
      </c>
      <c r="J91" s="35"/>
    </row>
    <row r="92">
      <c r="A92" s="36" t="s">
        <v>62</v>
      </c>
      <c r="B92" s="36">
        <v>15</v>
      </c>
      <c r="C92" s="37" t="s">
        <v>185</v>
      </c>
      <c r="D92" s="36" t="s">
        <v>64</v>
      </c>
      <c r="E92" s="38" t="s">
        <v>186</v>
      </c>
      <c r="F92" s="39" t="s">
        <v>86</v>
      </c>
      <c r="G92" s="40">
        <v>7</v>
      </c>
      <c r="H92" s="41">
        <v>0</v>
      </c>
      <c r="I92" s="41">
        <f>ROUND(G92*H92,P4)</f>
        <v>0</v>
      </c>
      <c r="J92" s="36"/>
      <c r="O92" s="42">
        <f>I92*0.21</f>
        <v>0</v>
      </c>
      <c r="P92">
        <v>3</v>
      </c>
    </row>
    <row r="93">
      <c r="A93" s="36" t="s">
        <v>67</v>
      </c>
      <c r="B93" s="43"/>
      <c r="C93" s="44"/>
      <c r="D93" s="44"/>
      <c r="E93" s="45" t="s">
        <v>64</v>
      </c>
      <c r="F93" s="44"/>
      <c r="G93" s="44"/>
      <c r="H93" s="44"/>
      <c r="I93" s="44"/>
      <c r="J93" s="46"/>
    </row>
    <row r="94">
      <c r="A94" s="36" t="s">
        <v>72</v>
      </c>
      <c r="B94" s="43"/>
      <c r="C94" s="44"/>
      <c r="D94" s="44"/>
      <c r="E94" s="47" t="s">
        <v>187</v>
      </c>
      <c r="F94" s="44"/>
      <c r="G94" s="44"/>
      <c r="H94" s="44"/>
      <c r="I94" s="44"/>
      <c r="J94" s="46"/>
    </row>
    <row r="95" ht="90">
      <c r="A95" s="36" t="s">
        <v>68</v>
      </c>
      <c r="B95" s="43"/>
      <c r="C95" s="44"/>
      <c r="D95" s="44"/>
      <c r="E95" s="38" t="s">
        <v>188</v>
      </c>
      <c r="F95" s="44"/>
      <c r="G95" s="44"/>
      <c r="H95" s="44"/>
      <c r="I95" s="44"/>
      <c r="J95" s="46"/>
    </row>
    <row r="96">
      <c r="A96" s="36" t="s">
        <v>62</v>
      </c>
      <c r="B96" s="36">
        <v>16</v>
      </c>
      <c r="C96" s="37" t="s">
        <v>189</v>
      </c>
      <c r="D96" s="36" t="s">
        <v>64</v>
      </c>
      <c r="E96" s="38" t="s">
        <v>190</v>
      </c>
      <c r="F96" s="39" t="s">
        <v>139</v>
      </c>
      <c r="G96" s="40">
        <v>59.619999999999997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67</v>
      </c>
      <c r="B97" s="43"/>
      <c r="C97" s="44"/>
      <c r="D97" s="44"/>
      <c r="E97" s="45" t="s">
        <v>64</v>
      </c>
      <c r="F97" s="44"/>
      <c r="G97" s="44"/>
      <c r="H97" s="44"/>
      <c r="I97" s="44"/>
      <c r="J97" s="46"/>
    </row>
    <row r="98" ht="30">
      <c r="A98" s="36" t="s">
        <v>72</v>
      </c>
      <c r="B98" s="43"/>
      <c r="C98" s="44"/>
      <c r="D98" s="44"/>
      <c r="E98" s="47" t="s">
        <v>214</v>
      </c>
      <c r="F98" s="44"/>
      <c r="G98" s="44"/>
      <c r="H98" s="44"/>
      <c r="I98" s="44"/>
      <c r="J98" s="46"/>
    </row>
    <row r="99" ht="105">
      <c r="A99" s="36" t="s">
        <v>68</v>
      </c>
      <c r="B99" s="43"/>
      <c r="C99" s="44"/>
      <c r="D99" s="44"/>
      <c r="E99" s="38" t="s">
        <v>192</v>
      </c>
      <c r="F99" s="44"/>
      <c r="G99" s="44"/>
      <c r="H99" s="44"/>
      <c r="I99" s="44"/>
      <c r="J99" s="46"/>
    </row>
    <row r="100">
      <c r="A100" s="36" t="s">
        <v>62</v>
      </c>
      <c r="B100" s="36">
        <v>18</v>
      </c>
      <c r="C100" s="37" t="s">
        <v>193</v>
      </c>
      <c r="D100" s="36" t="s">
        <v>64</v>
      </c>
      <c r="E100" s="38" t="s">
        <v>194</v>
      </c>
      <c r="F100" s="39" t="s">
        <v>127</v>
      </c>
      <c r="G100" s="40">
        <v>14</v>
      </c>
      <c r="H100" s="41">
        <v>0</v>
      </c>
      <c r="I100" s="41">
        <f>ROUND(G100*H100,P4)</f>
        <v>0</v>
      </c>
      <c r="J100" s="36"/>
      <c r="O100" s="42">
        <f>I100*0.21</f>
        <v>0</v>
      </c>
      <c r="P100">
        <v>3</v>
      </c>
    </row>
    <row r="101">
      <c r="A101" s="36" t="s">
        <v>67</v>
      </c>
      <c r="B101" s="43"/>
      <c r="C101" s="44"/>
      <c r="D101" s="44"/>
      <c r="E101" s="45" t="s">
        <v>64</v>
      </c>
      <c r="F101" s="44"/>
      <c r="G101" s="44"/>
      <c r="H101" s="44"/>
      <c r="I101" s="44"/>
      <c r="J101" s="46"/>
    </row>
    <row r="102" ht="75">
      <c r="A102" s="36" t="s">
        <v>68</v>
      </c>
      <c r="B102" s="48"/>
      <c r="C102" s="49"/>
      <c r="D102" s="49"/>
      <c r="E102" s="38" t="s">
        <v>195</v>
      </c>
      <c r="F102" s="49"/>
      <c r="G102" s="49"/>
      <c r="H102" s="49"/>
      <c r="I102" s="49"/>
      <c r="J10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17</v>
      </c>
      <c r="I3" s="24">
        <f>SUMIFS(I8:I100,A8:A100,"SD")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17</v>
      </c>
      <c r="D4" s="21"/>
      <c r="E4" s="22" t="s">
        <v>18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SUMIFS(I9:I12,A9:A12,"P")</f>
        <v>0</v>
      </c>
      <c r="J8" s="35"/>
    </row>
    <row r="9">
      <c r="A9" s="36" t="s">
        <v>62</v>
      </c>
      <c r="B9" s="36">
        <v>1</v>
      </c>
      <c r="C9" s="37" t="s">
        <v>96</v>
      </c>
      <c r="D9" s="36" t="s">
        <v>64</v>
      </c>
      <c r="E9" s="38" t="s">
        <v>97</v>
      </c>
      <c r="F9" s="39" t="s">
        <v>98</v>
      </c>
      <c r="G9" s="40">
        <v>52.109999999999999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105">
      <c r="A11" s="36" t="s">
        <v>72</v>
      </c>
      <c r="B11" s="43"/>
      <c r="C11" s="44"/>
      <c r="D11" s="44"/>
      <c r="E11" s="47" t="s">
        <v>215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6"/>
    </row>
    <row r="13">
      <c r="A13" s="30" t="s">
        <v>59</v>
      </c>
      <c r="B13" s="31"/>
      <c r="C13" s="32" t="s">
        <v>79</v>
      </c>
      <c r="D13" s="33"/>
      <c r="E13" s="30" t="s">
        <v>102</v>
      </c>
      <c r="F13" s="33"/>
      <c r="G13" s="33"/>
      <c r="H13" s="33"/>
      <c r="I13" s="34">
        <f>SUMIFS(I14:I45,A14:A45,"P")</f>
        <v>0</v>
      </c>
      <c r="J13" s="35"/>
    </row>
    <row r="14" ht="30">
      <c r="A14" s="36" t="s">
        <v>62</v>
      </c>
      <c r="B14" s="36">
        <v>16</v>
      </c>
      <c r="C14" s="37" t="s">
        <v>107</v>
      </c>
      <c r="D14" s="36" t="s">
        <v>64</v>
      </c>
      <c r="E14" s="38" t="s">
        <v>108</v>
      </c>
      <c r="F14" s="39" t="s">
        <v>98</v>
      </c>
      <c r="G14" s="40">
        <v>15.808999999999999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75">
      <c r="A16" s="36" t="s">
        <v>72</v>
      </c>
      <c r="B16" s="43"/>
      <c r="C16" s="44"/>
      <c r="D16" s="44"/>
      <c r="E16" s="47" t="s">
        <v>216</v>
      </c>
      <c r="F16" s="44"/>
      <c r="G16" s="44"/>
      <c r="H16" s="44"/>
      <c r="I16" s="44"/>
      <c r="J16" s="46"/>
    </row>
    <row r="17" ht="120">
      <c r="A17" s="36" t="s">
        <v>68</v>
      </c>
      <c r="B17" s="43"/>
      <c r="C17" s="44"/>
      <c r="D17" s="44"/>
      <c r="E17" s="38" t="s">
        <v>110</v>
      </c>
      <c r="F17" s="44"/>
      <c r="G17" s="44"/>
      <c r="H17" s="44"/>
      <c r="I17" s="44"/>
      <c r="J17" s="46"/>
    </row>
    <row r="18">
      <c r="A18" s="36" t="s">
        <v>62</v>
      </c>
      <c r="B18" s="36">
        <v>15</v>
      </c>
      <c r="C18" s="37" t="s">
        <v>111</v>
      </c>
      <c r="D18" s="36" t="s">
        <v>64</v>
      </c>
      <c r="E18" s="38" t="s">
        <v>112</v>
      </c>
      <c r="F18" s="39" t="s">
        <v>98</v>
      </c>
      <c r="G18" s="40">
        <v>60.189999999999998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67</v>
      </c>
      <c r="B19" s="43"/>
      <c r="C19" s="44"/>
      <c r="D19" s="44"/>
      <c r="E19" s="45" t="s">
        <v>64</v>
      </c>
      <c r="F19" s="44"/>
      <c r="G19" s="44"/>
      <c r="H19" s="44"/>
      <c r="I19" s="44"/>
      <c r="J19" s="46"/>
    </row>
    <row r="20" ht="90">
      <c r="A20" s="36" t="s">
        <v>72</v>
      </c>
      <c r="B20" s="43"/>
      <c r="C20" s="44"/>
      <c r="D20" s="44"/>
      <c r="E20" s="47" t="s">
        <v>217</v>
      </c>
      <c r="F20" s="44"/>
      <c r="G20" s="44"/>
      <c r="H20" s="44"/>
      <c r="I20" s="44"/>
      <c r="J20" s="46"/>
    </row>
    <row r="21" ht="120">
      <c r="A21" s="36" t="s">
        <v>68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6"/>
    </row>
    <row r="22">
      <c r="A22" s="36" t="s">
        <v>62</v>
      </c>
      <c r="B22" s="36">
        <v>2</v>
      </c>
      <c r="C22" s="37" t="s">
        <v>114</v>
      </c>
      <c r="D22" s="36" t="s">
        <v>64</v>
      </c>
      <c r="E22" s="38" t="s">
        <v>115</v>
      </c>
      <c r="F22" s="39" t="s">
        <v>98</v>
      </c>
      <c r="G22" s="40">
        <v>345.57999999999998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67</v>
      </c>
      <c r="B23" s="43"/>
      <c r="C23" s="44"/>
      <c r="D23" s="44"/>
      <c r="E23" s="45" t="s">
        <v>64</v>
      </c>
      <c r="F23" s="44"/>
      <c r="G23" s="44"/>
      <c r="H23" s="44"/>
      <c r="I23" s="44"/>
      <c r="J23" s="46"/>
    </row>
    <row r="24" ht="195">
      <c r="A24" s="36" t="s">
        <v>72</v>
      </c>
      <c r="B24" s="43"/>
      <c r="C24" s="44"/>
      <c r="D24" s="44"/>
      <c r="E24" s="47" t="s">
        <v>218</v>
      </c>
      <c r="F24" s="44"/>
      <c r="G24" s="44"/>
      <c r="H24" s="44"/>
      <c r="I24" s="44"/>
      <c r="J24" s="46"/>
    </row>
    <row r="25" ht="120">
      <c r="A25" s="36" t="s">
        <v>68</v>
      </c>
      <c r="B25" s="43"/>
      <c r="C25" s="44"/>
      <c r="D25" s="44"/>
      <c r="E25" s="38" t="s">
        <v>110</v>
      </c>
      <c r="F25" s="44"/>
      <c r="G25" s="44"/>
      <c r="H25" s="44"/>
      <c r="I25" s="44"/>
      <c r="J25" s="46"/>
    </row>
    <row r="26">
      <c r="A26" s="36" t="s">
        <v>62</v>
      </c>
      <c r="B26" s="36">
        <v>17</v>
      </c>
      <c r="C26" s="37" t="s">
        <v>117</v>
      </c>
      <c r="D26" s="36" t="s">
        <v>64</v>
      </c>
      <c r="E26" s="38" t="s">
        <v>118</v>
      </c>
      <c r="F26" s="39" t="s">
        <v>98</v>
      </c>
      <c r="G26" s="40">
        <v>22.585000000000001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67</v>
      </c>
      <c r="B27" s="43"/>
      <c r="C27" s="44"/>
      <c r="D27" s="44"/>
      <c r="E27" s="45" t="s">
        <v>64</v>
      </c>
      <c r="F27" s="44"/>
      <c r="G27" s="44"/>
      <c r="H27" s="44"/>
      <c r="I27" s="44"/>
      <c r="J27" s="46"/>
    </row>
    <row r="28" ht="60">
      <c r="A28" s="36" t="s">
        <v>72</v>
      </c>
      <c r="B28" s="43"/>
      <c r="C28" s="44"/>
      <c r="D28" s="44"/>
      <c r="E28" s="47" t="s">
        <v>219</v>
      </c>
      <c r="F28" s="44"/>
      <c r="G28" s="44"/>
      <c r="H28" s="44"/>
      <c r="I28" s="44"/>
      <c r="J28" s="46"/>
    </row>
    <row r="29" ht="409.5">
      <c r="A29" s="36" t="s">
        <v>68</v>
      </c>
      <c r="B29" s="43"/>
      <c r="C29" s="44"/>
      <c r="D29" s="44"/>
      <c r="E29" s="38" t="s">
        <v>120</v>
      </c>
      <c r="F29" s="44"/>
      <c r="G29" s="44"/>
      <c r="H29" s="44"/>
      <c r="I29" s="44"/>
      <c r="J29" s="46"/>
    </row>
    <row r="30">
      <c r="A30" s="36" t="s">
        <v>62</v>
      </c>
      <c r="B30" s="36">
        <v>3</v>
      </c>
      <c r="C30" s="37" t="s">
        <v>121</v>
      </c>
      <c r="D30" s="36" t="s">
        <v>64</v>
      </c>
      <c r="E30" s="38" t="s">
        <v>122</v>
      </c>
      <c r="F30" s="39" t="s">
        <v>98</v>
      </c>
      <c r="G30" s="40">
        <v>29.524999999999999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 ht="30">
      <c r="A32" s="36" t="s">
        <v>72</v>
      </c>
      <c r="B32" s="43"/>
      <c r="C32" s="44"/>
      <c r="D32" s="44"/>
      <c r="E32" s="47" t="s">
        <v>220</v>
      </c>
      <c r="F32" s="44"/>
      <c r="G32" s="44"/>
      <c r="H32" s="44"/>
      <c r="I32" s="44"/>
      <c r="J32" s="46"/>
    </row>
    <row r="33" ht="120">
      <c r="A33" s="36" t="s">
        <v>68</v>
      </c>
      <c r="B33" s="43"/>
      <c r="C33" s="44"/>
      <c r="D33" s="44"/>
      <c r="E33" s="38" t="s">
        <v>124</v>
      </c>
      <c r="F33" s="44"/>
      <c r="G33" s="44"/>
      <c r="H33" s="44"/>
      <c r="I33" s="44"/>
      <c r="J33" s="46"/>
    </row>
    <row r="34">
      <c r="A34" s="36" t="s">
        <v>62</v>
      </c>
      <c r="B34" s="36">
        <v>20</v>
      </c>
      <c r="C34" s="37" t="s">
        <v>129</v>
      </c>
      <c r="D34" s="36" t="s">
        <v>64</v>
      </c>
      <c r="E34" s="38" t="s">
        <v>130</v>
      </c>
      <c r="F34" s="39" t="s">
        <v>98</v>
      </c>
      <c r="G34" s="40">
        <v>15.808999999999999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 ht="45">
      <c r="A36" s="36" t="s">
        <v>72</v>
      </c>
      <c r="B36" s="43"/>
      <c r="C36" s="44"/>
      <c r="D36" s="44"/>
      <c r="E36" s="47" t="s">
        <v>221</v>
      </c>
      <c r="F36" s="44"/>
      <c r="G36" s="44"/>
      <c r="H36" s="44"/>
      <c r="I36" s="44"/>
      <c r="J36" s="46"/>
    </row>
    <row r="37" ht="375">
      <c r="A37" s="36" t="s">
        <v>68</v>
      </c>
      <c r="B37" s="43"/>
      <c r="C37" s="44"/>
      <c r="D37" s="44"/>
      <c r="E37" s="38" t="s">
        <v>132</v>
      </c>
      <c r="F37" s="44"/>
      <c r="G37" s="44"/>
      <c r="H37" s="44"/>
      <c r="I37" s="44"/>
      <c r="J37" s="46"/>
    </row>
    <row r="38">
      <c r="A38" s="36" t="s">
        <v>62</v>
      </c>
      <c r="B38" s="36">
        <v>13</v>
      </c>
      <c r="C38" s="37" t="s">
        <v>133</v>
      </c>
      <c r="D38" s="36" t="s">
        <v>64</v>
      </c>
      <c r="E38" s="38" t="s">
        <v>134</v>
      </c>
      <c r="F38" s="39" t="s">
        <v>98</v>
      </c>
      <c r="G38" s="40">
        <v>28.231000000000002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67</v>
      </c>
      <c r="B39" s="43"/>
      <c r="C39" s="44"/>
      <c r="D39" s="44"/>
      <c r="E39" s="45" t="s">
        <v>64</v>
      </c>
      <c r="F39" s="44"/>
      <c r="G39" s="44"/>
      <c r="H39" s="44"/>
      <c r="I39" s="44"/>
      <c r="J39" s="46"/>
    </row>
    <row r="40" ht="60">
      <c r="A40" s="36" t="s">
        <v>72</v>
      </c>
      <c r="B40" s="43"/>
      <c r="C40" s="44"/>
      <c r="D40" s="44"/>
      <c r="E40" s="47" t="s">
        <v>222</v>
      </c>
      <c r="F40" s="44"/>
      <c r="G40" s="44"/>
      <c r="H40" s="44"/>
      <c r="I40" s="44"/>
      <c r="J40" s="46"/>
    </row>
    <row r="41" ht="330">
      <c r="A41" s="36" t="s">
        <v>68</v>
      </c>
      <c r="B41" s="43"/>
      <c r="C41" s="44"/>
      <c r="D41" s="44"/>
      <c r="E41" s="38" t="s">
        <v>136</v>
      </c>
      <c r="F41" s="44"/>
      <c r="G41" s="44"/>
      <c r="H41" s="44"/>
      <c r="I41" s="44"/>
      <c r="J41" s="46"/>
    </row>
    <row r="42">
      <c r="A42" s="36" t="s">
        <v>62</v>
      </c>
      <c r="B42" s="36">
        <v>21</v>
      </c>
      <c r="C42" s="37" t="s">
        <v>137</v>
      </c>
      <c r="D42" s="36" t="s">
        <v>64</v>
      </c>
      <c r="E42" s="38" t="s">
        <v>138</v>
      </c>
      <c r="F42" s="39" t="s">
        <v>139</v>
      </c>
      <c r="G42" s="40">
        <v>112.923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67</v>
      </c>
      <c r="B43" s="43"/>
      <c r="C43" s="44"/>
      <c r="D43" s="44"/>
      <c r="E43" s="45" t="s">
        <v>64</v>
      </c>
      <c r="F43" s="44"/>
      <c r="G43" s="44"/>
      <c r="H43" s="44"/>
      <c r="I43" s="44"/>
      <c r="J43" s="46"/>
    </row>
    <row r="44" ht="45">
      <c r="A44" s="36" t="s">
        <v>72</v>
      </c>
      <c r="B44" s="43"/>
      <c r="C44" s="44"/>
      <c r="D44" s="44"/>
      <c r="E44" s="47" t="s">
        <v>223</v>
      </c>
      <c r="F44" s="44"/>
      <c r="G44" s="44"/>
      <c r="H44" s="44"/>
      <c r="I44" s="44"/>
      <c r="J44" s="46"/>
    </row>
    <row r="45" ht="75">
      <c r="A45" s="36" t="s">
        <v>68</v>
      </c>
      <c r="B45" s="43"/>
      <c r="C45" s="44"/>
      <c r="D45" s="44"/>
      <c r="E45" s="38" t="s">
        <v>141</v>
      </c>
      <c r="F45" s="44"/>
      <c r="G45" s="44"/>
      <c r="H45" s="44"/>
      <c r="I45" s="44"/>
      <c r="J45" s="46"/>
    </row>
    <row r="46">
      <c r="A46" s="30" t="s">
        <v>59</v>
      </c>
      <c r="B46" s="31"/>
      <c r="C46" s="32" t="s">
        <v>142</v>
      </c>
      <c r="D46" s="33"/>
      <c r="E46" s="30" t="s">
        <v>143</v>
      </c>
      <c r="F46" s="33"/>
      <c r="G46" s="33"/>
      <c r="H46" s="33"/>
      <c r="I46" s="34">
        <f>SUMIFS(I47:I82,A47:A82,"P")</f>
        <v>0</v>
      </c>
      <c r="J46" s="35"/>
    </row>
    <row r="47">
      <c r="A47" s="36" t="s">
        <v>62</v>
      </c>
      <c r="B47" s="36">
        <v>12</v>
      </c>
      <c r="C47" s="37" t="s">
        <v>144</v>
      </c>
      <c r="D47" s="36" t="s">
        <v>64</v>
      </c>
      <c r="E47" s="38" t="s">
        <v>145</v>
      </c>
      <c r="F47" s="39" t="s">
        <v>98</v>
      </c>
      <c r="G47" s="40">
        <v>16.937999999999999</v>
      </c>
      <c r="H47" s="41">
        <v>0</v>
      </c>
      <c r="I47" s="41">
        <f>ROUND(G47*H47,P4)</f>
        <v>0</v>
      </c>
      <c r="J47" s="36"/>
      <c r="O47" s="42">
        <f>I47*0.21</f>
        <v>0</v>
      </c>
      <c r="P47">
        <v>3</v>
      </c>
    </row>
    <row r="48">
      <c r="A48" s="36" t="s">
        <v>67</v>
      </c>
      <c r="B48" s="43"/>
      <c r="C48" s="44"/>
      <c r="D48" s="44"/>
      <c r="E48" s="45" t="s">
        <v>64</v>
      </c>
      <c r="F48" s="44"/>
      <c r="G48" s="44"/>
      <c r="H48" s="44"/>
      <c r="I48" s="44"/>
      <c r="J48" s="46"/>
    </row>
    <row r="49" ht="60">
      <c r="A49" s="36" t="s">
        <v>72</v>
      </c>
      <c r="B49" s="43"/>
      <c r="C49" s="44"/>
      <c r="D49" s="44"/>
      <c r="E49" s="47" t="s">
        <v>224</v>
      </c>
      <c r="F49" s="44"/>
      <c r="G49" s="44"/>
      <c r="H49" s="44"/>
      <c r="I49" s="44"/>
      <c r="J49" s="46"/>
    </row>
    <row r="50" ht="165">
      <c r="A50" s="36" t="s">
        <v>68</v>
      </c>
      <c r="B50" s="43"/>
      <c r="C50" s="44"/>
      <c r="D50" s="44"/>
      <c r="E50" s="38" t="s">
        <v>147</v>
      </c>
      <c r="F50" s="44"/>
      <c r="G50" s="44"/>
      <c r="H50" s="44"/>
      <c r="I50" s="44"/>
      <c r="J50" s="46"/>
    </row>
    <row r="51">
      <c r="A51" s="36" t="s">
        <v>62</v>
      </c>
      <c r="B51" s="36">
        <v>14</v>
      </c>
      <c r="C51" s="37" t="s">
        <v>148</v>
      </c>
      <c r="D51" s="36" t="s">
        <v>64</v>
      </c>
      <c r="E51" s="38" t="s">
        <v>149</v>
      </c>
      <c r="F51" s="39" t="s">
        <v>139</v>
      </c>
      <c r="G51" s="40">
        <v>601.89999999999998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67</v>
      </c>
      <c r="B52" s="43"/>
      <c r="C52" s="44"/>
      <c r="D52" s="44"/>
      <c r="E52" s="45" t="s">
        <v>64</v>
      </c>
      <c r="F52" s="44"/>
      <c r="G52" s="44"/>
      <c r="H52" s="44"/>
      <c r="I52" s="44"/>
      <c r="J52" s="46"/>
    </row>
    <row r="53" ht="105">
      <c r="A53" s="36" t="s">
        <v>72</v>
      </c>
      <c r="B53" s="43"/>
      <c r="C53" s="44"/>
      <c r="D53" s="44"/>
      <c r="E53" s="47" t="s">
        <v>225</v>
      </c>
      <c r="F53" s="44"/>
      <c r="G53" s="44"/>
      <c r="H53" s="44"/>
      <c r="I53" s="44"/>
      <c r="J53" s="46"/>
    </row>
    <row r="54" ht="120">
      <c r="A54" s="36" t="s">
        <v>68</v>
      </c>
      <c r="B54" s="43"/>
      <c r="C54" s="44"/>
      <c r="D54" s="44"/>
      <c r="E54" s="38" t="s">
        <v>151</v>
      </c>
      <c r="F54" s="44"/>
      <c r="G54" s="44"/>
      <c r="H54" s="44"/>
      <c r="I54" s="44"/>
      <c r="J54" s="46"/>
    </row>
    <row r="55">
      <c r="A55" s="36" t="s">
        <v>62</v>
      </c>
      <c r="B55" s="36">
        <v>4</v>
      </c>
      <c r="C55" s="37" t="s">
        <v>152</v>
      </c>
      <c r="D55" s="36" t="s">
        <v>64</v>
      </c>
      <c r="E55" s="38" t="s">
        <v>153</v>
      </c>
      <c r="F55" s="39" t="s">
        <v>139</v>
      </c>
      <c r="G55" s="40">
        <v>8377.6610000000001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67</v>
      </c>
      <c r="B56" s="43"/>
      <c r="C56" s="44"/>
      <c r="D56" s="44"/>
      <c r="E56" s="45" t="s">
        <v>64</v>
      </c>
      <c r="F56" s="44"/>
      <c r="G56" s="44"/>
      <c r="H56" s="44"/>
      <c r="I56" s="44"/>
      <c r="J56" s="46"/>
    </row>
    <row r="57" ht="165">
      <c r="A57" s="36" t="s">
        <v>72</v>
      </c>
      <c r="B57" s="43"/>
      <c r="C57" s="44"/>
      <c r="D57" s="44"/>
      <c r="E57" s="47" t="s">
        <v>226</v>
      </c>
      <c r="F57" s="44"/>
      <c r="G57" s="44"/>
      <c r="H57" s="44"/>
      <c r="I57" s="44"/>
      <c r="J57" s="46"/>
    </row>
    <row r="58" ht="120">
      <c r="A58" s="36" t="s">
        <v>68</v>
      </c>
      <c r="B58" s="43"/>
      <c r="C58" s="44"/>
      <c r="D58" s="44"/>
      <c r="E58" s="38" t="s">
        <v>155</v>
      </c>
      <c r="F58" s="44"/>
      <c r="G58" s="44"/>
      <c r="H58" s="44"/>
      <c r="I58" s="44"/>
      <c r="J58" s="46"/>
    </row>
    <row r="59">
      <c r="A59" s="36" t="s">
        <v>62</v>
      </c>
      <c r="B59" s="36">
        <v>8</v>
      </c>
      <c r="C59" s="37" t="s">
        <v>156</v>
      </c>
      <c r="D59" s="36" t="s">
        <v>64</v>
      </c>
      <c r="E59" s="38" t="s">
        <v>157</v>
      </c>
      <c r="F59" s="39" t="s">
        <v>139</v>
      </c>
      <c r="G59" s="40">
        <v>414.05099999999999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67</v>
      </c>
      <c r="B60" s="43"/>
      <c r="C60" s="44"/>
      <c r="D60" s="44"/>
      <c r="E60" s="45" t="s">
        <v>64</v>
      </c>
      <c r="F60" s="44"/>
      <c r="G60" s="44"/>
      <c r="H60" s="44"/>
      <c r="I60" s="44"/>
      <c r="J60" s="46"/>
    </row>
    <row r="61" ht="30">
      <c r="A61" s="36" t="s">
        <v>72</v>
      </c>
      <c r="B61" s="43"/>
      <c r="C61" s="44"/>
      <c r="D61" s="44"/>
      <c r="E61" s="47" t="s">
        <v>227</v>
      </c>
      <c r="F61" s="44"/>
      <c r="G61" s="44"/>
      <c r="H61" s="44"/>
      <c r="I61" s="44"/>
      <c r="J61" s="46"/>
    </row>
    <row r="62" ht="105">
      <c r="A62" s="36" t="s">
        <v>68</v>
      </c>
      <c r="B62" s="43"/>
      <c r="C62" s="44"/>
      <c r="D62" s="44"/>
      <c r="E62" s="38" t="s">
        <v>159</v>
      </c>
      <c r="F62" s="44"/>
      <c r="G62" s="44"/>
      <c r="H62" s="44"/>
      <c r="I62" s="44"/>
      <c r="J62" s="46"/>
    </row>
    <row r="63">
      <c r="A63" s="36" t="s">
        <v>62</v>
      </c>
      <c r="B63" s="36">
        <v>5</v>
      </c>
      <c r="C63" s="37" t="s">
        <v>160</v>
      </c>
      <c r="D63" s="36" t="s">
        <v>64</v>
      </c>
      <c r="E63" s="38" t="s">
        <v>161</v>
      </c>
      <c r="F63" s="39" t="s">
        <v>139</v>
      </c>
      <c r="G63" s="40">
        <v>3764.0999999999999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67</v>
      </c>
      <c r="B64" s="43"/>
      <c r="C64" s="44"/>
      <c r="D64" s="44"/>
      <c r="E64" s="45" t="s">
        <v>64</v>
      </c>
      <c r="F64" s="44"/>
      <c r="G64" s="44"/>
      <c r="H64" s="44"/>
      <c r="I64" s="44"/>
      <c r="J64" s="46"/>
    </row>
    <row r="65" ht="30">
      <c r="A65" s="36" t="s">
        <v>72</v>
      </c>
      <c r="B65" s="43"/>
      <c r="C65" s="44"/>
      <c r="D65" s="44"/>
      <c r="E65" s="47" t="s">
        <v>228</v>
      </c>
      <c r="F65" s="44"/>
      <c r="G65" s="44"/>
      <c r="H65" s="44"/>
      <c r="I65" s="44"/>
      <c r="J65" s="46"/>
    </row>
    <row r="66" ht="195">
      <c r="A66" s="36" t="s">
        <v>68</v>
      </c>
      <c r="B66" s="43"/>
      <c r="C66" s="44"/>
      <c r="D66" s="44"/>
      <c r="E66" s="38" t="s">
        <v>163</v>
      </c>
      <c r="F66" s="44"/>
      <c r="G66" s="44"/>
      <c r="H66" s="44"/>
      <c r="I66" s="44"/>
      <c r="J66" s="46"/>
    </row>
    <row r="67">
      <c r="A67" s="36" t="s">
        <v>62</v>
      </c>
      <c r="B67" s="36">
        <v>6</v>
      </c>
      <c r="C67" s="37" t="s">
        <v>164</v>
      </c>
      <c r="D67" s="36" t="s">
        <v>64</v>
      </c>
      <c r="E67" s="38" t="s">
        <v>165</v>
      </c>
      <c r="F67" s="39" t="s">
        <v>139</v>
      </c>
      <c r="G67" s="40">
        <v>3823.0999999999999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67</v>
      </c>
      <c r="B68" s="43"/>
      <c r="C68" s="44"/>
      <c r="D68" s="44"/>
      <c r="E68" s="45" t="s">
        <v>64</v>
      </c>
      <c r="F68" s="44"/>
      <c r="G68" s="44"/>
      <c r="H68" s="44"/>
      <c r="I68" s="44"/>
      <c r="J68" s="46"/>
    </row>
    <row r="69" ht="30">
      <c r="A69" s="36" t="s">
        <v>72</v>
      </c>
      <c r="B69" s="43"/>
      <c r="C69" s="44"/>
      <c r="D69" s="44"/>
      <c r="E69" s="47" t="s">
        <v>229</v>
      </c>
      <c r="F69" s="44"/>
      <c r="G69" s="44"/>
      <c r="H69" s="44"/>
      <c r="I69" s="44"/>
      <c r="J69" s="46"/>
    </row>
    <row r="70" ht="195">
      <c r="A70" s="36" t="s">
        <v>68</v>
      </c>
      <c r="B70" s="43"/>
      <c r="C70" s="44"/>
      <c r="D70" s="44"/>
      <c r="E70" s="38" t="s">
        <v>163</v>
      </c>
      <c r="F70" s="44"/>
      <c r="G70" s="44"/>
      <c r="H70" s="44"/>
      <c r="I70" s="44"/>
      <c r="J70" s="46"/>
    </row>
    <row r="71">
      <c r="A71" s="36" t="s">
        <v>62</v>
      </c>
      <c r="B71" s="36">
        <v>7</v>
      </c>
      <c r="C71" s="37" t="s">
        <v>167</v>
      </c>
      <c r="D71" s="36" t="s">
        <v>64</v>
      </c>
      <c r="E71" s="38" t="s">
        <v>168</v>
      </c>
      <c r="F71" s="39" t="s">
        <v>139</v>
      </c>
      <c r="G71" s="40">
        <v>376.41000000000003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67</v>
      </c>
      <c r="B72" s="43"/>
      <c r="C72" s="44"/>
      <c r="D72" s="44"/>
      <c r="E72" s="45" t="s">
        <v>64</v>
      </c>
      <c r="F72" s="44"/>
      <c r="G72" s="44"/>
      <c r="H72" s="44"/>
      <c r="I72" s="44"/>
      <c r="J72" s="46"/>
    </row>
    <row r="73" ht="45">
      <c r="A73" s="36" t="s">
        <v>72</v>
      </c>
      <c r="B73" s="43"/>
      <c r="C73" s="44"/>
      <c r="D73" s="44"/>
      <c r="E73" s="47" t="s">
        <v>230</v>
      </c>
      <c r="F73" s="44"/>
      <c r="G73" s="44"/>
      <c r="H73" s="44"/>
      <c r="I73" s="44"/>
      <c r="J73" s="46"/>
    </row>
    <row r="74" ht="195">
      <c r="A74" s="36" t="s">
        <v>68</v>
      </c>
      <c r="B74" s="43"/>
      <c r="C74" s="44"/>
      <c r="D74" s="44"/>
      <c r="E74" s="38" t="s">
        <v>163</v>
      </c>
      <c r="F74" s="44"/>
      <c r="G74" s="44"/>
      <c r="H74" s="44"/>
      <c r="I74" s="44"/>
      <c r="J74" s="46"/>
    </row>
    <row r="75">
      <c r="A75" s="36" t="s">
        <v>62</v>
      </c>
      <c r="B75" s="36">
        <v>9</v>
      </c>
      <c r="C75" s="37" t="s">
        <v>170</v>
      </c>
      <c r="D75" s="36" t="s">
        <v>64</v>
      </c>
      <c r="E75" s="38" t="s">
        <v>171</v>
      </c>
      <c r="F75" s="39" t="s">
        <v>127</v>
      </c>
      <c r="G75" s="40">
        <v>50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67</v>
      </c>
      <c r="B76" s="43"/>
      <c r="C76" s="44"/>
      <c r="D76" s="44"/>
      <c r="E76" s="45" t="s">
        <v>64</v>
      </c>
      <c r="F76" s="44"/>
      <c r="G76" s="44"/>
      <c r="H76" s="44"/>
      <c r="I76" s="44"/>
      <c r="J76" s="46"/>
    </row>
    <row r="77">
      <c r="A77" s="36" t="s">
        <v>72</v>
      </c>
      <c r="B77" s="43"/>
      <c r="C77" s="44"/>
      <c r="D77" s="44"/>
      <c r="E77" s="47" t="s">
        <v>73</v>
      </c>
      <c r="F77" s="44"/>
      <c r="G77" s="44"/>
      <c r="H77" s="44"/>
      <c r="I77" s="44"/>
      <c r="J77" s="46"/>
    </row>
    <row r="78" ht="105">
      <c r="A78" s="36" t="s">
        <v>68</v>
      </c>
      <c r="B78" s="43"/>
      <c r="C78" s="44"/>
      <c r="D78" s="44"/>
      <c r="E78" s="38" t="s">
        <v>172</v>
      </c>
      <c r="F78" s="44"/>
      <c r="G78" s="44"/>
      <c r="H78" s="44"/>
      <c r="I78" s="44"/>
      <c r="J78" s="46"/>
    </row>
    <row r="79">
      <c r="A79" s="36" t="s">
        <v>62</v>
      </c>
      <c r="B79" s="36">
        <v>10</v>
      </c>
      <c r="C79" s="37" t="s">
        <v>173</v>
      </c>
      <c r="D79" s="36" t="s">
        <v>64</v>
      </c>
      <c r="E79" s="38" t="s">
        <v>174</v>
      </c>
      <c r="F79" s="39" t="s">
        <v>127</v>
      </c>
      <c r="G79" s="40">
        <v>39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67</v>
      </c>
      <c r="B80" s="43"/>
      <c r="C80" s="44"/>
      <c r="D80" s="44"/>
      <c r="E80" s="45" t="s">
        <v>64</v>
      </c>
      <c r="F80" s="44"/>
      <c r="G80" s="44"/>
      <c r="H80" s="44"/>
      <c r="I80" s="44"/>
      <c r="J80" s="46"/>
    </row>
    <row r="81">
      <c r="A81" s="36" t="s">
        <v>72</v>
      </c>
      <c r="B81" s="43"/>
      <c r="C81" s="44"/>
      <c r="D81" s="44"/>
      <c r="E81" s="47" t="s">
        <v>231</v>
      </c>
      <c r="F81" s="44"/>
      <c r="G81" s="44"/>
      <c r="H81" s="44"/>
      <c r="I81" s="44"/>
      <c r="J81" s="46"/>
    </row>
    <row r="82" ht="75">
      <c r="A82" s="36" t="s">
        <v>68</v>
      </c>
      <c r="B82" s="43"/>
      <c r="C82" s="44"/>
      <c r="D82" s="44"/>
      <c r="E82" s="38" t="s">
        <v>176</v>
      </c>
      <c r="F82" s="44"/>
      <c r="G82" s="44"/>
      <c r="H82" s="44"/>
      <c r="I82" s="44"/>
      <c r="J82" s="46"/>
    </row>
    <row r="83">
      <c r="A83" s="30" t="s">
        <v>59</v>
      </c>
      <c r="B83" s="31"/>
      <c r="C83" s="32" t="s">
        <v>177</v>
      </c>
      <c r="D83" s="33"/>
      <c r="E83" s="30" t="s">
        <v>178</v>
      </c>
      <c r="F83" s="33"/>
      <c r="G83" s="33"/>
      <c r="H83" s="33"/>
      <c r="I83" s="34">
        <f>SUMIFS(I84:I87,A84:A87,"P")</f>
        <v>0</v>
      </c>
      <c r="J83" s="35"/>
    </row>
    <row r="84">
      <c r="A84" s="36" t="s">
        <v>62</v>
      </c>
      <c r="B84" s="36">
        <v>22</v>
      </c>
      <c r="C84" s="37" t="s">
        <v>179</v>
      </c>
      <c r="D84" s="36" t="s">
        <v>64</v>
      </c>
      <c r="E84" s="38" t="s">
        <v>180</v>
      </c>
      <c r="F84" s="39" t="s">
        <v>139</v>
      </c>
      <c r="G84" s="40">
        <v>1299.0999999999999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67</v>
      </c>
      <c r="B85" s="43"/>
      <c r="C85" s="44"/>
      <c r="D85" s="44"/>
      <c r="E85" s="45" t="s">
        <v>64</v>
      </c>
      <c r="F85" s="44"/>
      <c r="G85" s="44"/>
      <c r="H85" s="44"/>
      <c r="I85" s="44"/>
      <c r="J85" s="46"/>
    </row>
    <row r="86" ht="105">
      <c r="A86" s="36" t="s">
        <v>72</v>
      </c>
      <c r="B86" s="43"/>
      <c r="C86" s="44"/>
      <c r="D86" s="44"/>
      <c r="E86" s="47" t="s">
        <v>232</v>
      </c>
      <c r="F86" s="44"/>
      <c r="G86" s="44"/>
      <c r="H86" s="44"/>
      <c r="I86" s="44"/>
      <c r="J86" s="46"/>
    </row>
    <row r="87" ht="75">
      <c r="A87" s="36" t="s">
        <v>68</v>
      </c>
      <c r="B87" s="43"/>
      <c r="C87" s="44"/>
      <c r="D87" s="44"/>
      <c r="E87" s="38" t="s">
        <v>182</v>
      </c>
      <c r="F87" s="44"/>
      <c r="G87" s="44"/>
      <c r="H87" s="44"/>
      <c r="I87" s="44"/>
      <c r="J87" s="46"/>
    </row>
    <row r="88">
      <c r="A88" s="30" t="s">
        <v>59</v>
      </c>
      <c r="B88" s="31"/>
      <c r="C88" s="32" t="s">
        <v>183</v>
      </c>
      <c r="D88" s="33"/>
      <c r="E88" s="30" t="s">
        <v>184</v>
      </c>
      <c r="F88" s="33"/>
      <c r="G88" s="33"/>
      <c r="H88" s="33"/>
      <c r="I88" s="34">
        <f>SUMIFS(I89:I100,A89:A100,"P")</f>
        <v>0</v>
      </c>
      <c r="J88" s="35"/>
    </row>
    <row r="89">
      <c r="A89" s="36" t="s">
        <v>62</v>
      </c>
      <c r="B89" s="36">
        <v>18</v>
      </c>
      <c r="C89" s="37" t="s">
        <v>185</v>
      </c>
      <c r="D89" s="36" t="s">
        <v>64</v>
      </c>
      <c r="E89" s="38" t="s">
        <v>186</v>
      </c>
      <c r="F89" s="39" t="s">
        <v>86</v>
      </c>
      <c r="G89" s="40">
        <v>10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67</v>
      </c>
      <c r="B90" s="43"/>
      <c r="C90" s="44"/>
      <c r="D90" s="44"/>
      <c r="E90" s="45" t="s">
        <v>64</v>
      </c>
      <c r="F90" s="44"/>
      <c r="G90" s="44"/>
      <c r="H90" s="44"/>
      <c r="I90" s="44"/>
      <c r="J90" s="46"/>
    </row>
    <row r="91">
      <c r="A91" s="36" t="s">
        <v>72</v>
      </c>
      <c r="B91" s="43"/>
      <c r="C91" s="44"/>
      <c r="D91" s="44"/>
      <c r="E91" s="47" t="s">
        <v>187</v>
      </c>
      <c r="F91" s="44"/>
      <c r="G91" s="44"/>
      <c r="H91" s="44"/>
      <c r="I91" s="44"/>
      <c r="J91" s="46"/>
    </row>
    <row r="92" ht="90">
      <c r="A92" s="36" t="s">
        <v>68</v>
      </c>
      <c r="B92" s="43"/>
      <c r="C92" s="44"/>
      <c r="D92" s="44"/>
      <c r="E92" s="38" t="s">
        <v>188</v>
      </c>
      <c r="F92" s="44"/>
      <c r="G92" s="44"/>
      <c r="H92" s="44"/>
      <c r="I92" s="44"/>
      <c r="J92" s="46"/>
    </row>
    <row r="93">
      <c r="A93" s="36" t="s">
        <v>62</v>
      </c>
      <c r="B93" s="36">
        <v>19</v>
      </c>
      <c r="C93" s="37" t="s">
        <v>189</v>
      </c>
      <c r="D93" s="36" t="s">
        <v>64</v>
      </c>
      <c r="E93" s="38" t="s">
        <v>190</v>
      </c>
      <c r="F93" s="39" t="s">
        <v>139</v>
      </c>
      <c r="G93" s="40">
        <v>151.74799999999999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67</v>
      </c>
      <c r="B94" s="43"/>
      <c r="C94" s="44"/>
      <c r="D94" s="44"/>
      <c r="E94" s="45" t="s">
        <v>64</v>
      </c>
      <c r="F94" s="44"/>
      <c r="G94" s="44"/>
      <c r="H94" s="44"/>
      <c r="I94" s="44"/>
      <c r="J94" s="46"/>
    </row>
    <row r="95" ht="30">
      <c r="A95" s="36" t="s">
        <v>72</v>
      </c>
      <c r="B95" s="43"/>
      <c r="C95" s="44"/>
      <c r="D95" s="44"/>
      <c r="E95" s="47" t="s">
        <v>233</v>
      </c>
      <c r="F95" s="44"/>
      <c r="G95" s="44"/>
      <c r="H95" s="44"/>
      <c r="I95" s="44"/>
      <c r="J95" s="46"/>
    </row>
    <row r="96" ht="105">
      <c r="A96" s="36" t="s">
        <v>68</v>
      </c>
      <c r="B96" s="43"/>
      <c r="C96" s="44"/>
      <c r="D96" s="44"/>
      <c r="E96" s="38" t="s">
        <v>192</v>
      </c>
      <c r="F96" s="44"/>
      <c r="G96" s="44"/>
      <c r="H96" s="44"/>
      <c r="I96" s="44"/>
      <c r="J96" s="46"/>
    </row>
    <row r="97">
      <c r="A97" s="36" t="s">
        <v>62</v>
      </c>
      <c r="B97" s="36">
        <v>11</v>
      </c>
      <c r="C97" s="37" t="s">
        <v>193</v>
      </c>
      <c r="D97" s="36" t="s">
        <v>64</v>
      </c>
      <c r="E97" s="38" t="s">
        <v>194</v>
      </c>
      <c r="F97" s="39" t="s">
        <v>127</v>
      </c>
      <c r="G97" s="40">
        <v>39</v>
      </c>
      <c r="H97" s="41">
        <v>0</v>
      </c>
      <c r="I97" s="41">
        <f>ROUND(G97*H97,P4)</f>
        <v>0</v>
      </c>
      <c r="J97" s="36"/>
      <c r="O97" s="42">
        <f>I97*0.21</f>
        <v>0</v>
      </c>
      <c r="P97">
        <v>3</v>
      </c>
    </row>
    <row r="98">
      <c r="A98" s="36" t="s">
        <v>67</v>
      </c>
      <c r="B98" s="43"/>
      <c r="C98" s="44"/>
      <c r="D98" s="44"/>
      <c r="E98" s="45" t="s">
        <v>64</v>
      </c>
      <c r="F98" s="44"/>
      <c r="G98" s="44"/>
      <c r="H98" s="44"/>
      <c r="I98" s="44"/>
      <c r="J98" s="46"/>
    </row>
    <row r="99">
      <c r="A99" s="36" t="s">
        <v>72</v>
      </c>
      <c r="B99" s="43"/>
      <c r="C99" s="44"/>
      <c r="D99" s="44"/>
      <c r="E99" s="47" t="s">
        <v>231</v>
      </c>
      <c r="F99" s="44"/>
      <c r="G99" s="44"/>
      <c r="H99" s="44"/>
      <c r="I99" s="44"/>
      <c r="J99" s="46"/>
    </row>
    <row r="100" ht="75">
      <c r="A100" s="36" t="s">
        <v>68</v>
      </c>
      <c r="B100" s="48"/>
      <c r="C100" s="49"/>
      <c r="D100" s="49"/>
      <c r="E100" s="38" t="s">
        <v>195</v>
      </c>
      <c r="F100" s="49"/>
      <c r="G100" s="49"/>
      <c r="H100" s="49"/>
      <c r="I100" s="49"/>
      <c r="J100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19</v>
      </c>
      <c r="I3" s="24">
        <f>SUMIFS(I8:I112,A8:A112,"SD")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19</v>
      </c>
      <c r="D4" s="21"/>
      <c r="E4" s="22" t="s">
        <v>20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SUMIFS(I9:I16,A9:A16,"P")</f>
        <v>0</v>
      </c>
      <c r="J8" s="35"/>
    </row>
    <row r="9">
      <c r="A9" s="36" t="s">
        <v>62</v>
      </c>
      <c r="B9" s="36">
        <v>1</v>
      </c>
      <c r="C9" s="37" t="s">
        <v>96</v>
      </c>
      <c r="D9" s="36" t="s">
        <v>64</v>
      </c>
      <c r="E9" s="38" t="s">
        <v>97</v>
      </c>
      <c r="F9" s="39" t="s">
        <v>98</v>
      </c>
      <c r="G9" s="40">
        <v>1053.376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150">
      <c r="A11" s="36" t="s">
        <v>72</v>
      </c>
      <c r="B11" s="43"/>
      <c r="C11" s="44"/>
      <c r="D11" s="44"/>
      <c r="E11" s="47" t="s">
        <v>234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6"/>
    </row>
    <row r="13">
      <c r="A13" s="36" t="s">
        <v>62</v>
      </c>
      <c r="B13" s="36">
        <v>26</v>
      </c>
      <c r="C13" s="37" t="s">
        <v>96</v>
      </c>
      <c r="D13" s="36" t="s">
        <v>79</v>
      </c>
      <c r="E13" s="38" t="s">
        <v>97</v>
      </c>
      <c r="F13" s="39" t="s">
        <v>98</v>
      </c>
      <c r="G13" s="40">
        <v>4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>
      <c r="A14" s="36" t="s">
        <v>67</v>
      </c>
      <c r="B14" s="43"/>
      <c r="C14" s="44"/>
      <c r="D14" s="44"/>
      <c r="E14" s="45" t="s">
        <v>64</v>
      </c>
      <c r="F14" s="44"/>
      <c r="G14" s="44"/>
      <c r="H14" s="44"/>
      <c r="I14" s="44"/>
      <c r="J14" s="46"/>
    </row>
    <row r="15">
      <c r="A15" s="36" t="s">
        <v>72</v>
      </c>
      <c r="B15" s="43"/>
      <c r="C15" s="44"/>
      <c r="D15" s="44"/>
      <c r="E15" s="47" t="s">
        <v>235</v>
      </c>
      <c r="F15" s="44"/>
      <c r="G15" s="44"/>
      <c r="H15" s="44"/>
      <c r="I15" s="44"/>
      <c r="J15" s="46"/>
    </row>
    <row r="16" ht="75">
      <c r="A16" s="36" t="s">
        <v>68</v>
      </c>
      <c r="B16" s="43"/>
      <c r="C16" s="44"/>
      <c r="D16" s="44"/>
      <c r="E16" s="38" t="s">
        <v>100</v>
      </c>
      <c r="F16" s="44"/>
      <c r="G16" s="44"/>
      <c r="H16" s="44"/>
      <c r="I16" s="44"/>
      <c r="J16" s="46"/>
    </row>
    <row r="17">
      <c r="A17" s="30" t="s">
        <v>59</v>
      </c>
      <c r="B17" s="31"/>
      <c r="C17" s="32" t="s">
        <v>79</v>
      </c>
      <c r="D17" s="33"/>
      <c r="E17" s="30" t="s">
        <v>102</v>
      </c>
      <c r="F17" s="33"/>
      <c r="G17" s="33"/>
      <c r="H17" s="33"/>
      <c r="I17" s="34">
        <f>SUMIFS(I18:I57,A18:A57,"P")</f>
        <v>0</v>
      </c>
      <c r="J17" s="35"/>
    </row>
    <row r="18">
      <c r="A18" s="36" t="s">
        <v>62</v>
      </c>
      <c r="B18" s="36">
        <v>23</v>
      </c>
      <c r="C18" s="37" t="s">
        <v>103</v>
      </c>
      <c r="D18" s="36" t="s">
        <v>64</v>
      </c>
      <c r="E18" s="38" t="s">
        <v>104</v>
      </c>
      <c r="F18" s="39" t="s">
        <v>86</v>
      </c>
      <c r="G18" s="40">
        <v>4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67</v>
      </c>
      <c r="B19" s="43"/>
      <c r="C19" s="44"/>
      <c r="D19" s="44"/>
      <c r="E19" s="45" t="s">
        <v>64</v>
      </c>
      <c r="F19" s="44"/>
      <c r="G19" s="44"/>
      <c r="H19" s="44"/>
      <c r="I19" s="44"/>
      <c r="J19" s="46"/>
    </row>
    <row r="20" ht="30">
      <c r="A20" s="36" t="s">
        <v>72</v>
      </c>
      <c r="B20" s="43"/>
      <c r="C20" s="44"/>
      <c r="D20" s="44"/>
      <c r="E20" s="47" t="s">
        <v>105</v>
      </c>
      <c r="F20" s="44"/>
      <c r="G20" s="44"/>
      <c r="H20" s="44"/>
      <c r="I20" s="44"/>
      <c r="J20" s="46"/>
    </row>
    <row r="21" ht="195">
      <c r="A21" s="36" t="s">
        <v>68</v>
      </c>
      <c r="B21" s="43"/>
      <c r="C21" s="44"/>
      <c r="D21" s="44"/>
      <c r="E21" s="38" t="s">
        <v>106</v>
      </c>
      <c r="F21" s="44"/>
      <c r="G21" s="44"/>
      <c r="H21" s="44"/>
      <c r="I21" s="44"/>
      <c r="J21" s="46"/>
    </row>
    <row r="22" ht="30">
      <c r="A22" s="36" t="s">
        <v>62</v>
      </c>
      <c r="B22" s="36">
        <v>3</v>
      </c>
      <c r="C22" s="37" t="s">
        <v>107</v>
      </c>
      <c r="D22" s="36" t="s">
        <v>64</v>
      </c>
      <c r="E22" s="38" t="s">
        <v>108</v>
      </c>
      <c r="F22" s="39" t="s">
        <v>98</v>
      </c>
      <c r="G22" s="40">
        <v>77.710999999999999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67</v>
      </c>
      <c r="B23" s="43"/>
      <c r="C23" s="44"/>
      <c r="D23" s="44"/>
      <c r="E23" s="45" t="s">
        <v>64</v>
      </c>
      <c r="F23" s="44"/>
      <c r="G23" s="44"/>
      <c r="H23" s="44"/>
      <c r="I23" s="44"/>
      <c r="J23" s="46"/>
    </row>
    <row r="24" ht="75">
      <c r="A24" s="36" t="s">
        <v>72</v>
      </c>
      <c r="B24" s="43"/>
      <c r="C24" s="44"/>
      <c r="D24" s="44"/>
      <c r="E24" s="47" t="s">
        <v>236</v>
      </c>
      <c r="F24" s="44"/>
      <c r="G24" s="44"/>
      <c r="H24" s="44"/>
      <c r="I24" s="44"/>
      <c r="J24" s="46"/>
    </row>
    <row r="25" ht="120">
      <c r="A25" s="36" t="s">
        <v>68</v>
      </c>
      <c r="B25" s="43"/>
      <c r="C25" s="44"/>
      <c r="D25" s="44"/>
      <c r="E25" s="38" t="s">
        <v>110</v>
      </c>
      <c r="F25" s="44"/>
      <c r="G25" s="44"/>
      <c r="H25" s="44"/>
      <c r="I25" s="44"/>
      <c r="J25" s="46"/>
    </row>
    <row r="26">
      <c r="A26" s="36" t="s">
        <v>62</v>
      </c>
      <c r="B26" s="36">
        <v>21</v>
      </c>
      <c r="C26" s="37" t="s">
        <v>111</v>
      </c>
      <c r="D26" s="36" t="s">
        <v>64</v>
      </c>
      <c r="E26" s="38" t="s">
        <v>112</v>
      </c>
      <c r="F26" s="39" t="s">
        <v>98</v>
      </c>
      <c r="G26" s="40">
        <v>335.60000000000002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67</v>
      </c>
      <c r="B27" s="43"/>
      <c r="C27" s="44"/>
      <c r="D27" s="44"/>
      <c r="E27" s="45" t="s">
        <v>64</v>
      </c>
      <c r="F27" s="44"/>
      <c r="G27" s="44"/>
      <c r="H27" s="44"/>
      <c r="I27" s="44"/>
      <c r="J27" s="46"/>
    </row>
    <row r="28" ht="90">
      <c r="A28" s="36" t="s">
        <v>72</v>
      </c>
      <c r="B28" s="43"/>
      <c r="C28" s="44"/>
      <c r="D28" s="44"/>
      <c r="E28" s="47" t="s">
        <v>237</v>
      </c>
      <c r="F28" s="44"/>
      <c r="G28" s="44"/>
      <c r="H28" s="44"/>
      <c r="I28" s="44"/>
      <c r="J28" s="46"/>
    </row>
    <row r="29" ht="120">
      <c r="A29" s="36" t="s">
        <v>68</v>
      </c>
      <c r="B29" s="43"/>
      <c r="C29" s="44"/>
      <c r="D29" s="44"/>
      <c r="E29" s="38" t="s">
        <v>110</v>
      </c>
      <c r="F29" s="44"/>
      <c r="G29" s="44"/>
      <c r="H29" s="44"/>
      <c r="I29" s="44"/>
      <c r="J29" s="46"/>
    </row>
    <row r="30">
      <c r="A30" s="36" t="s">
        <v>62</v>
      </c>
      <c r="B30" s="36">
        <v>2</v>
      </c>
      <c r="C30" s="37" t="s">
        <v>114</v>
      </c>
      <c r="D30" s="36" t="s">
        <v>64</v>
      </c>
      <c r="E30" s="38" t="s">
        <v>115</v>
      </c>
      <c r="F30" s="39" t="s">
        <v>98</v>
      </c>
      <c r="G30" s="40">
        <v>733.851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 ht="195">
      <c r="A32" s="36" t="s">
        <v>72</v>
      </c>
      <c r="B32" s="43"/>
      <c r="C32" s="44"/>
      <c r="D32" s="44"/>
      <c r="E32" s="47" t="s">
        <v>238</v>
      </c>
      <c r="F32" s="44"/>
      <c r="G32" s="44"/>
      <c r="H32" s="44"/>
      <c r="I32" s="44"/>
      <c r="J32" s="46"/>
    </row>
    <row r="33" ht="120">
      <c r="A33" s="36" t="s">
        <v>68</v>
      </c>
      <c r="B33" s="43"/>
      <c r="C33" s="44"/>
      <c r="D33" s="44"/>
      <c r="E33" s="38" t="s">
        <v>110</v>
      </c>
      <c r="F33" s="44"/>
      <c r="G33" s="44"/>
      <c r="H33" s="44"/>
      <c r="I33" s="44"/>
      <c r="J33" s="46"/>
    </row>
    <row r="34">
      <c r="A34" s="36" t="s">
        <v>62</v>
      </c>
      <c r="B34" s="36">
        <v>4</v>
      </c>
      <c r="C34" s="37" t="s">
        <v>117</v>
      </c>
      <c r="D34" s="36" t="s">
        <v>64</v>
      </c>
      <c r="E34" s="38" t="s">
        <v>118</v>
      </c>
      <c r="F34" s="39" t="s">
        <v>98</v>
      </c>
      <c r="G34" s="40">
        <v>111.01600000000001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 ht="60">
      <c r="A36" s="36" t="s">
        <v>72</v>
      </c>
      <c r="B36" s="43"/>
      <c r="C36" s="44"/>
      <c r="D36" s="44"/>
      <c r="E36" s="47" t="s">
        <v>239</v>
      </c>
      <c r="F36" s="44"/>
      <c r="G36" s="44"/>
      <c r="H36" s="44"/>
      <c r="I36" s="44"/>
      <c r="J36" s="46"/>
    </row>
    <row r="37" ht="409.5">
      <c r="A37" s="36" t="s">
        <v>68</v>
      </c>
      <c r="B37" s="43"/>
      <c r="C37" s="44"/>
      <c r="D37" s="44"/>
      <c r="E37" s="38" t="s">
        <v>120</v>
      </c>
      <c r="F37" s="44"/>
      <c r="G37" s="44"/>
      <c r="H37" s="44"/>
      <c r="I37" s="44"/>
      <c r="J37" s="46"/>
    </row>
    <row r="38">
      <c r="A38" s="36" t="s">
        <v>62</v>
      </c>
      <c r="B38" s="36">
        <v>9</v>
      </c>
      <c r="C38" s="37" t="s">
        <v>121</v>
      </c>
      <c r="D38" s="36" t="s">
        <v>64</v>
      </c>
      <c r="E38" s="38" t="s">
        <v>122</v>
      </c>
      <c r="F38" s="39" t="s">
        <v>98</v>
      </c>
      <c r="G38" s="40">
        <v>156.685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67</v>
      </c>
      <c r="B39" s="43"/>
      <c r="C39" s="44"/>
      <c r="D39" s="44"/>
      <c r="E39" s="45" t="s">
        <v>64</v>
      </c>
      <c r="F39" s="44"/>
      <c r="G39" s="44"/>
      <c r="H39" s="44"/>
      <c r="I39" s="44"/>
      <c r="J39" s="46"/>
    </row>
    <row r="40" ht="30">
      <c r="A40" s="36" t="s">
        <v>72</v>
      </c>
      <c r="B40" s="43"/>
      <c r="C40" s="44"/>
      <c r="D40" s="44"/>
      <c r="E40" s="47" t="s">
        <v>240</v>
      </c>
      <c r="F40" s="44"/>
      <c r="G40" s="44"/>
      <c r="H40" s="44"/>
      <c r="I40" s="44"/>
      <c r="J40" s="46"/>
    </row>
    <row r="41" ht="120">
      <c r="A41" s="36" t="s">
        <v>68</v>
      </c>
      <c r="B41" s="43"/>
      <c r="C41" s="44"/>
      <c r="D41" s="44"/>
      <c r="E41" s="38" t="s">
        <v>124</v>
      </c>
      <c r="F41" s="44"/>
      <c r="G41" s="44"/>
      <c r="H41" s="44"/>
      <c r="I41" s="44"/>
      <c r="J41" s="46"/>
    </row>
    <row r="42">
      <c r="A42" s="36" t="s">
        <v>62</v>
      </c>
      <c r="B42" s="36">
        <v>10</v>
      </c>
      <c r="C42" s="37" t="s">
        <v>125</v>
      </c>
      <c r="D42" s="36" t="s">
        <v>64</v>
      </c>
      <c r="E42" s="38" t="s">
        <v>126</v>
      </c>
      <c r="F42" s="39" t="s">
        <v>127</v>
      </c>
      <c r="G42" s="40">
        <v>3142.6999999999998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67</v>
      </c>
      <c r="B43" s="43"/>
      <c r="C43" s="44"/>
      <c r="D43" s="44"/>
      <c r="E43" s="45" t="s">
        <v>64</v>
      </c>
      <c r="F43" s="44"/>
      <c r="G43" s="44"/>
      <c r="H43" s="44"/>
      <c r="I43" s="44"/>
      <c r="J43" s="46"/>
    </row>
    <row r="44" ht="30">
      <c r="A44" s="36" t="s">
        <v>72</v>
      </c>
      <c r="B44" s="43"/>
      <c r="C44" s="44"/>
      <c r="D44" s="44"/>
      <c r="E44" s="47" t="s">
        <v>241</v>
      </c>
      <c r="F44" s="44"/>
      <c r="G44" s="44"/>
      <c r="H44" s="44"/>
      <c r="I44" s="44"/>
      <c r="J44" s="46"/>
    </row>
    <row r="45" ht="120">
      <c r="A45" s="36" t="s">
        <v>68</v>
      </c>
      <c r="B45" s="43"/>
      <c r="C45" s="44"/>
      <c r="D45" s="44"/>
      <c r="E45" s="38" t="s">
        <v>124</v>
      </c>
      <c r="F45" s="44"/>
      <c r="G45" s="44"/>
      <c r="H45" s="44"/>
      <c r="I45" s="44"/>
      <c r="J45" s="46"/>
    </row>
    <row r="46">
      <c r="A46" s="36" t="s">
        <v>62</v>
      </c>
      <c r="B46" s="36">
        <v>24</v>
      </c>
      <c r="C46" s="37" t="s">
        <v>129</v>
      </c>
      <c r="D46" s="36" t="s">
        <v>64</v>
      </c>
      <c r="E46" s="38" t="s">
        <v>130</v>
      </c>
      <c r="F46" s="39" t="s">
        <v>98</v>
      </c>
      <c r="G46" s="40">
        <v>77.710999999999999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67</v>
      </c>
      <c r="B47" s="43"/>
      <c r="C47" s="44"/>
      <c r="D47" s="44"/>
      <c r="E47" s="45" t="s">
        <v>64</v>
      </c>
      <c r="F47" s="44"/>
      <c r="G47" s="44"/>
      <c r="H47" s="44"/>
      <c r="I47" s="44"/>
      <c r="J47" s="46"/>
    </row>
    <row r="48" ht="45">
      <c r="A48" s="36" t="s">
        <v>72</v>
      </c>
      <c r="B48" s="43"/>
      <c r="C48" s="44"/>
      <c r="D48" s="44"/>
      <c r="E48" s="47" t="s">
        <v>242</v>
      </c>
      <c r="F48" s="44"/>
      <c r="G48" s="44"/>
      <c r="H48" s="44"/>
      <c r="I48" s="44"/>
      <c r="J48" s="46"/>
    </row>
    <row r="49" ht="375">
      <c r="A49" s="36" t="s">
        <v>68</v>
      </c>
      <c r="B49" s="43"/>
      <c r="C49" s="44"/>
      <c r="D49" s="44"/>
      <c r="E49" s="38" t="s">
        <v>132</v>
      </c>
      <c r="F49" s="44"/>
      <c r="G49" s="44"/>
      <c r="H49" s="44"/>
      <c r="I49" s="44"/>
      <c r="J49" s="46"/>
    </row>
    <row r="50">
      <c r="A50" s="36" t="s">
        <v>62</v>
      </c>
      <c r="B50" s="36">
        <v>22</v>
      </c>
      <c r="C50" s="37" t="s">
        <v>133</v>
      </c>
      <c r="D50" s="36" t="s">
        <v>64</v>
      </c>
      <c r="E50" s="38" t="s">
        <v>134</v>
      </c>
      <c r="F50" s="39" t="s">
        <v>98</v>
      </c>
      <c r="G50" s="40">
        <v>138.77000000000001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67</v>
      </c>
      <c r="B51" s="43"/>
      <c r="C51" s="44"/>
      <c r="D51" s="44"/>
      <c r="E51" s="45" t="s">
        <v>64</v>
      </c>
      <c r="F51" s="44"/>
      <c r="G51" s="44"/>
      <c r="H51" s="44"/>
      <c r="I51" s="44"/>
      <c r="J51" s="46"/>
    </row>
    <row r="52" ht="60">
      <c r="A52" s="36" t="s">
        <v>72</v>
      </c>
      <c r="B52" s="43"/>
      <c r="C52" s="44"/>
      <c r="D52" s="44"/>
      <c r="E52" s="47" t="s">
        <v>243</v>
      </c>
      <c r="F52" s="44"/>
      <c r="G52" s="44"/>
      <c r="H52" s="44"/>
      <c r="I52" s="44"/>
      <c r="J52" s="46"/>
    </row>
    <row r="53" ht="330">
      <c r="A53" s="36" t="s">
        <v>68</v>
      </c>
      <c r="B53" s="43"/>
      <c r="C53" s="44"/>
      <c r="D53" s="44"/>
      <c r="E53" s="38" t="s">
        <v>136</v>
      </c>
      <c r="F53" s="44"/>
      <c r="G53" s="44"/>
      <c r="H53" s="44"/>
      <c r="I53" s="44"/>
      <c r="J53" s="46"/>
    </row>
    <row r="54">
      <c r="A54" s="36" t="s">
        <v>62</v>
      </c>
      <c r="B54" s="36">
        <v>25</v>
      </c>
      <c r="C54" s="37" t="s">
        <v>137</v>
      </c>
      <c r="D54" s="36" t="s">
        <v>64</v>
      </c>
      <c r="E54" s="38" t="s">
        <v>138</v>
      </c>
      <c r="F54" s="39" t="s">
        <v>139</v>
      </c>
      <c r="G54" s="40">
        <v>555.07799999999997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67</v>
      </c>
      <c r="B55" s="43"/>
      <c r="C55" s="44"/>
      <c r="D55" s="44"/>
      <c r="E55" s="45" t="s">
        <v>64</v>
      </c>
      <c r="F55" s="44"/>
      <c r="G55" s="44"/>
      <c r="H55" s="44"/>
      <c r="I55" s="44"/>
      <c r="J55" s="46"/>
    </row>
    <row r="56" ht="45">
      <c r="A56" s="36" t="s">
        <v>72</v>
      </c>
      <c r="B56" s="43"/>
      <c r="C56" s="44"/>
      <c r="D56" s="44"/>
      <c r="E56" s="47" t="s">
        <v>244</v>
      </c>
      <c r="F56" s="44"/>
      <c r="G56" s="44"/>
      <c r="H56" s="44"/>
      <c r="I56" s="44"/>
      <c r="J56" s="46"/>
    </row>
    <row r="57" ht="75">
      <c r="A57" s="36" t="s">
        <v>68</v>
      </c>
      <c r="B57" s="43"/>
      <c r="C57" s="44"/>
      <c r="D57" s="44"/>
      <c r="E57" s="38" t="s">
        <v>141</v>
      </c>
      <c r="F57" s="44"/>
      <c r="G57" s="44"/>
      <c r="H57" s="44"/>
      <c r="I57" s="44"/>
      <c r="J57" s="46"/>
    </row>
    <row r="58">
      <c r="A58" s="30" t="s">
        <v>59</v>
      </c>
      <c r="B58" s="31"/>
      <c r="C58" s="32" t="s">
        <v>142</v>
      </c>
      <c r="D58" s="33"/>
      <c r="E58" s="30" t="s">
        <v>143</v>
      </c>
      <c r="F58" s="33"/>
      <c r="G58" s="33"/>
      <c r="H58" s="33"/>
      <c r="I58" s="34">
        <f>SUMIFS(I59:I94,A59:A94,"P")</f>
        <v>0</v>
      </c>
      <c r="J58" s="35"/>
    </row>
    <row r="59">
      <c r="A59" s="36" t="s">
        <v>62</v>
      </c>
      <c r="B59" s="36">
        <v>7</v>
      </c>
      <c r="C59" s="37" t="s">
        <v>144</v>
      </c>
      <c r="D59" s="36" t="s">
        <v>64</v>
      </c>
      <c r="E59" s="38" t="s">
        <v>145</v>
      </c>
      <c r="F59" s="39" t="s">
        <v>98</v>
      </c>
      <c r="G59" s="40">
        <v>83.262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67</v>
      </c>
      <c r="B60" s="43"/>
      <c r="C60" s="44"/>
      <c r="D60" s="44"/>
      <c r="E60" s="45" t="s">
        <v>64</v>
      </c>
      <c r="F60" s="44"/>
      <c r="G60" s="44"/>
      <c r="H60" s="44"/>
      <c r="I60" s="44"/>
      <c r="J60" s="46"/>
    </row>
    <row r="61" ht="60">
      <c r="A61" s="36" t="s">
        <v>72</v>
      </c>
      <c r="B61" s="43"/>
      <c r="C61" s="44"/>
      <c r="D61" s="44"/>
      <c r="E61" s="47" t="s">
        <v>245</v>
      </c>
      <c r="F61" s="44"/>
      <c r="G61" s="44"/>
      <c r="H61" s="44"/>
      <c r="I61" s="44"/>
      <c r="J61" s="46"/>
    </row>
    <row r="62" ht="165">
      <c r="A62" s="36" t="s">
        <v>68</v>
      </c>
      <c r="B62" s="43"/>
      <c r="C62" s="44"/>
      <c r="D62" s="44"/>
      <c r="E62" s="38" t="s">
        <v>147</v>
      </c>
      <c r="F62" s="44"/>
      <c r="G62" s="44"/>
      <c r="H62" s="44"/>
      <c r="I62" s="44"/>
      <c r="J62" s="46"/>
    </row>
    <row r="63">
      <c r="A63" s="36" t="s">
        <v>62</v>
      </c>
      <c r="B63" s="36">
        <v>20</v>
      </c>
      <c r="C63" s="37" t="s">
        <v>148</v>
      </c>
      <c r="D63" s="36" t="s">
        <v>64</v>
      </c>
      <c r="E63" s="38" t="s">
        <v>149</v>
      </c>
      <c r="F63" s="39" t="s">
        <v>139</v>
      </c>
      <c r="G63" s="40">
        <v>3356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67</v>
      </c>
      <c r="B64" s="43"/>
      <c r="C64" s="44"/>
      <c r="D64" s="44"/>
      <c r="E64" s="45" t="s">
        <v>64</v>
      </c>
      <c r="F64" s="44"/>
      <c r="G64" s="44"/>
      <c r="H64" s="44"/>
      <c r="I64" s="44"/>
      <c r="J64" s="46"/>
    </row>
    <row r="65" ht="105">
      <c r="A65" s="36" t="s">
        <v>72</v>
      </c>
      <c r="B65" s="43"/>
      <c r="C65" s="44"/>
      <c r="D65" s="44"/>
      <c r="E65" s="47" t="s">
        <v>246</v>
      </c>
      <c r="F65" s="44"/>
      <c r="G65" s="44"/>
      <c r="H65" s="44"/>
      <c r="I65" s="44"/>
      <c r="J65" s="46"/>
    </row>
    <row r="66" ht="120">
      <c r="A66" s="36" t="s">
        <v>68</v>
      </c>
      <c r="B66" s="43"/>
      <c r="C66" s="44"/>
      <c r="D66" s="44"/>
      <c r="E66" s="38" t="s">
        <v>151</v>
      </c>
      <c r="F66" s="44"/>
      <c r="G66" s="44"/>
      <c r="H66" s="44"/>
      <c r="I66" s="44"/>
      <c r="J66" s="46"/>
    </row>
    <row r="67">
      <c r="A67" s="36" t="s">
        <v>62</v>
      </c>
      <c r="B67" s="36">
        <v>14</v>
      </c>
      <c r="C67" s="37" t="s">
        <v>152</v>
      </c>
      <c r="D67" s="36" t="s">
        <v>64</v>
      </c>
      <c r="E67" s="38" t="s">
        <v>153</v>
      </c>
      <c r="F67" s="39" t="s">
        <v>139</v>
      </c>
      <c r="G67" s="40">
        <v>41204.146000000001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67</v>
      </c>
      <c r="B68" s="43"/>
      <c r="C68" s="44"/>
      <c r="D68" s="44"/>
      <c r="E68" s="45" t="s">
        <v>64</v>
      </c>
      <c r="F68" s="44"/>
      <c r="G68" s="44"/>
      <c r="H68" s="44"/>
      <c r="I68" s="44"/>
      <c r="J68" s="46"/>
    </row>
    <row r="69" ht="165">
      <c r="A69" s="36" t="s">
        <v>72</v>
      </c>
      <c r="B69" s="43"/>
      <c r="C69" s="44"/>
      <c r="D69" s="44"/>
      <c r="E69" s="47" t="s">
        <v>247</v>
      </c>
      <c r="F69" s="44"/>
      <c r="G69" s="44"/>
      <c r="H69" s="44"/>
      <c r="I69" s="44"/>
      <c r="J69" s="46"/>
    </row>
    <row r="70" ht="120">
      <c r="A70" s="36" t="s">
        <v>68</v>
      </c>
      <c r="B70" s="43"/>
      <c r="C70" s="44"/>
      <c r="D70" s="44"/>
      <c r="E70" s="38" t="s">
        <v>155</v>
      </c>
      <c r="F70" s="44"/>
      <c r="G70" s="44"/>
      <c r="H70" s="44"/>
      <c r="I70" s="44"/>
      <c r="J70" s="46"/>
    </row>
    <row r="71">
      <c r="A71" s="36" t="s">
        <v>62</v>
      </c>
      <c r="B71" s="36">
        <v>15</v>
      </c>
      <c r="C71" s="37" t="s">
        <v>156</v>
      </c>
      <c r="D71" s="36" t="s">
        <v>64</v>
      </c>
      <c r="E71" s="38" t="s">
        <v>157</v>
      </c>
      <c r="F71" s="39" t="s">
        <v>139</v>
      </c>
      <c r="G71" s="40">
        <v>2035.2860000000001</v>
      </c>
      <c r="H71" s="41">
        <v>0</v>
      </c>
      <c r="I71" s="41">
        <f>ROUND(G71*H71,P4)</f>
        <v>0</v>
      </c>
      <c r="J71" s="36"/>
      <c r="O71" s="42">
        <f>I71*0.21</f>
        <v>0</v>
      </c>
      <c r="P71">
        <v>3</v>
      </c>
    </row>
    <row r="72">
      <c r="A72" s="36" t="s">
        <v>67</v>
      </c>
      <c r="B72" s="43"/>
      <c r="C72" s="44"/>
      <c r="D72" s="44"/>
      <c r="E72" s="45" t="s">
        <v>64</v>
      </c>
      <c r="F72" s="44"/>
      <c r="G72" s="44"/>
      <c r="H72" s="44"/>
      <c r="I72" s="44"/>
      <c r="J72" s="46"/>
    </row>
    <row r="73" ht="30">
      <c r="A73" s="36" t="s">
        <v>72</v>
      </c>
      <c r="B73" s="43"/>
      <c r="C73" s="44"/>
      <c r="D73" s="44"/>
      <c r="E73" s="47" t="s">
        <v>248</v>
      </c>
      <c r="F73" s="44"/>
      <c r="G73" s="44"/>
      <c r="H73" s="44"/>
      <c r="I73" s="44"/>
      <c r="J73" s="46"/>
    </row>
    <row r="74" ht="105">
      <c r="A74" s="36" t="s">
        <v>68</v>
      </c>
      <c r="B74" s="43"/>
      <c r="C74" s="44"/>
      <c r="D74" s="44"/>
      <c r="E74" s="38" t="s">
        <v>159</v>
      </c>
      <c r="F74" s="44"/>
      <c r="G74" s="44"/>
      <c r="H74" s="44"/>
      <c r="I74" s="44"/>
      <c r="J74" s="46"/>
    </row>
    <row r="75">
      <c r="A75" s="36" t="s">
        <v>62</v>
      </c>
      <c r="B75" s="36">
        <v>11</v>
      </c>
      <c r="C75" s="37" t="s">
        <v>160</v>
      </c>
      <c r="D75" s="36" t="s">
        <v>64</v>
      </c>
      <c r="E75" s="38" t="s">
        <v>161</v>
      </c>
      <c r="F75" s="39" t="s">
        <v>139</v>
      </c>
      <c r="G75" s="40">
        <v>18502.599999999999</v>
      </c>
      <c r="H75" s="41">
        <v>0</v>
      </c>
      <c r="I75" s="41">
        <f>ROUND(G75*H75,P4)</f>
        <v>0</v>
      </c>
      <c r="J75" s="36"/>
      <c r="O75" s="42">
        <f>I75*0.21</f>
        <v>0</v>
      </c>
      <c r="P75">
        <v>3</v>
      </c>
    </row>
    <row r="76">
      <c r="A76" s="36" t="s">
        <v>67</v>
      </c>
      <c r="B76" s="43"/>
      <c r="C76" s="44"/>
      <c r="D76" s="44"/>
      <c r="E76" s="45" t="s">
        <v>64</v>
      </c>
      <c r="F76" s="44"/>
      <c r="G76" s="44"/>
      <c r="H76" s="44"/>
      <c r="I76" s="44"/>
      <c r="J76" s="46"/>
    </row>
    <row r="77" ht="30">
      <c r="A77" s="36" t="s">
        <v>72</v>
      </c>
      <c r="B77" s="43"/>
      <c r="C77" s="44"/>
      <c r="D77" s="44"/>
      <c r="E77" s="47" t="s">
        <v>249</v>
      </c>
      <c r="F77" s="44"/>
      <c r="G77" s="44"/>
      <c r="H77" s="44"/>
      <c r="I77" s="44"/>
      <c r="J77" s="46"/>
    </row>
    <row r="78" ht="195">
      <c r="A78" s="36" t="s">
        <v>68</v>
      </c>
      <c r="B78" s="43"/>
      <c r="C78" s="44"/>
      <c r="D78" s="44"/>
      <c r="E78" s="38" t="s">
        <v>163</v>
      </c>
      <c r="F78" s="44"/>
      <c r="G78" s="44"/>
      <c r="H78" s="44"/>
      <c r="I78" s="44"/>
      <c r="J78" s="46"/>
    </row>
    <row r="79">
      <c r="A79" s="36" t="s">
        <v>62</v>
      </c>
      <c r="B79" s="36">
        <v>12</v>
      </c>
      <c r="C79" s="37" t="s">
        <v>164</v>
      </c>
      <c r="D79" s="36" t="s">
        <v>64</v>
      </c>
      <c r="E79" s="38" t="s">
        <v>165</v>
      </c>
      <c r="F79" s="39" t="s">
        <v>139</v>
      </c>
      <c r="G79" s="40">
        <v>18816</v>
      </c>
      <c r="H79" s="41">
        <v>0</v>
      </c>
      <c r="I79" s="41">
        <f>ROUND(G79*H79,P4)</f>
        <v>0</v>
      </c>
      <c r="J79" s="36"/>
      <c r="O79" s="42">
        <f>I79*0.21</f>
        <v>0</v>
      </c>
      <c r="P79">
        <v>3</v>
      </c>
    </row>
    <row r="80">
      <c r="A80" s="36" t="s">
        <v>67</v>
      </c>
      <c r="B80" s="43"/>
      <c r="C80" s="44"/>
      <c r="D80" s="44"/>
      <c r="E80" s="45" t="s">
        <v>64</v>
      </c>
      <c r="F80" s="44"/>
      <c r="G80" s="44"/>
      <c r="H80" s="44"/>
      <c r="I80" s="44"/>
      <c r="J80" s="46"/>
    </row>
    <row r="81" ht="30">
      <c r="A81" s="36" t="s">
        <v>72</v>
      </c>
      <c r="B81" s="43"/>
      <c r="C81" s="44"/>
      <c r="D81" s="44"/>
      <c r="E81" s="47" t="s">
        <v>250</v>
      </c>
      <c r="F81" s="44"/>
      <c r="G81" s="44"/>
      <c r="H81" s="44"/>
      <c r="I81" s="44"/>
      <c r="J81" s="46"/>
    </row>
    <row r="82" ht="195">
      <c r="A82" s="36" t="s">
        <v>68</v>
      </c>
      <c r="B82" s="43"/>
      <c r="C82" s="44"/>
      <c r="D82" s="44"/>
      <c r="E82" s="38" t="s">
        <v>163</v>
      </c>
      <c r="F82" s="44"/>
      <c r="G82" s="44"/>
      <c r="H82" s="44"/>
      <c r="I82" s="44"/>
      <c r="J82" s="46"/>
    </row>
    <row r="83">
      <c r="A83" s="36" t="s">
        <v>62</v>
      </c>
      <c r="B83" s="36">
        <v>13</v>
      </c>
      <c r="C83" s="37" t="s">
        <v>167</v>
      </c>
      <c r="D83" s="36" t="s">
        <v>64</v>
      </c>
      <c r="E83" s="38" t="s">
        <v>168</v>
      </c>
      <c r="F83" s="39" t="s">
        <v>139</v>
      </c>
      <c r="G83" s="40">
        <v>1850.26</v>
      </c>
      <c r="H83" s="41">
        <v>0</v>
      </c>
      <c r="I83" s="41">
        <f>ROUND(G83*H83,P4)</f>
        <v>0</v>
      </c>
      <c r="J83" s="36"/>
      <c r="O83" s="42">
        <f>I83*0.21</f>
        <v>0</v>
      </c>
      <c r="P83">
        <v>3</v>
      </c>
    </row>
    <row r="84">
      <c r="A84" s="36" t="s">
        <v>67</v>
      </c>
      <c r="B84" s="43"/>
      <c r="C84" s="44"/>
      <c r="D84" s="44"/>
      <c r="E84" s="45" t="s">
        <v>64</v>
      </c>
      <c r="F84" s="44"/>
      <c r="G84" s="44"/>
      <c r="H84" s="44"/>
      <c r="I84" s="44"/>
      <c r="J84" s="46"/>
    </row>
    <row r="85" ht="45">
      <c r="A85" s="36" t="s">
        <v>72</v>
      </c>
      <c r="B85" s="43"/>
      <c r="C85" s="44"/>
      <c r="D85" s="44"/>
      <c r="E85" s="47" t="s">
        <v>251</v>
      </c>
      <c r="F85" s="44"/>
      <c r="G85" s="44"/>
      <c r="H85" s="44"/>
      <c r="I85" s="44"/>
      <c r="J85" s="46"/>
    </row>
    <row r="86" ht="195">
      <c r="A86" s="36" t="s">
        <v>68</v>
      </c>
      <c r="B86" s="43"/>
      <c r="C86" s="44"/>
      <c r="D86" s="44"/>
      <c r="E86" s="38" t="s">
        <v>163</v>
      </c>
      <c r="F86" s="44"/>
      <c r="G86" s="44"/>
      <c r="H86" s="44"/>
      <c r="I86" s="44"/>
      <c r="J86" s="46"/>
    </row>
    <row r="87">
      <c r="A87" s="36" t="s">
        <v>62</v>
      </c>
      <c r="B87" s="36">
        <v>8</v>
      </c>
      <c r="C87" s="37" t="s">
        <v>170</v>
      </c>
      <c r="D87" s="36" t="s">
        <v>64</v>
      </c>
      <c r="E87" s="38" t="s">
        <v>171</v>
      </c>
      <c r="F87" s="39" t="s">
        <v>127</v>
      </c>
      <c r="G87" s="40">
        <v>50</v>
      </c>
      <c r="H87" s="41">
        <v>0</v>
      </c>
      <c r="I87" s="41">
        <f>ROUND(G87*H87,P4)</f>
        <v>0</v>
      </c>
      <c r="J87" s="36"/>
      <c r="O87" s="42">
        <f>I87*0.21</f>
        <v>0</v>
      </c>
      <c r="P87">
        <v>3</v>
      </c>
    </row>
    <row r="88">
      <c r="A88" s="36" t="s">
        <v>67</v>
      </c>
      <c r="B88" s="43"/>
      <c r="C88" s="44"/>
      <c r="D88" s="44"/>
      <c r="E88" s="45" t="s">
        <v>64</v>
      </c>
      <c r="F88" s="44"/>
      <c r="G88" s="44"/>
      <c r="H88" s="44"/>
      <c r="I88" s="44"/>
      <c r="J88" s="46"/>
    </row>
    <row r="89">
      <c r="A89" s="36" t="s">
        <v>72</v>
      </c>
      <c r="B89" s="43"/>
      <c r="C89" s="44"/>
      <c r="D89" s="44"/>
      <c r="E89" s="47" t="s">
        <v>73</v>
      </c>
      <c r="F89" s="44"/>
      <c r="G89" s="44"/>
      <c r="H89" s="44"/>
      <c r="I89" s="44"/>
      <c r="J89" s="46"/>
    </row>
    <row r="90" ht="105">
      <c r="A90" s="36" t="s">
        <v>68</v>
      </c>
      <c r="B90" s="43"/>
      <c r="C90" s="44"/>
      <c r="D90" s="44"/>
      <c r="E90" s="38" t="s">
        <v>172</v>
      </c>
      <c r="F90" s="44"/>
      <c r="G90" s="44"/>
      <c r="H90" s="44"/>
      <c r="I90" s="44"/>
      <c r="J90" s="46"/>
    </row>
    <row r="91">
      <c r="A91" s="36" t="s">
        <v>62</v>
      </c>
      <c r="B91" s="36">
        <v>16</v>
      </c>
      <c r="C91" s="37" t="s">
        <v>173</v>
      </c>
      <c r="D91" s="36" t="s">
        <v>64</v>
      </c>
      <c r="E91" s="38" t="s">
        <v>174</v>
      </c>
      <c r="F91" s="39" t="s">
        <v>127</v>
      </c>
      <c r="G91" s="40">
        <v>24</v>
      </c>
      <c r="H91" s="41">
        <v>0</v>
      </c>
      <c r="I91" s="41">
        <f>ROUND(G91*H91,P4)</f>
        <v>0</v>
      </c>
      <c r="J91" s="36"/>
      <c r="O91" s="42">
        <f>I91*0.21</f>
        <v>0</v>
      </c>
      <c r="P91">
        <v>3</v>
      </c>
    </row>
    <row r="92">
      <c r="A92" s="36" t="s">
        <v>67</v>
      </c>
      <c r="B92" s="43"/>
      <c r="C92" s="44"/>
      <c r="D92" s="44"/>
      <c r="E92" s="45" t="s">
        <v>64</v>
      </c>
      <c r="F92" s="44"/>
      <c r="G92" s="44"/>
      <c r="H92" s="44"/>
      <c r="I92" s="44"/>
      <c r="J92" s="46"/>
    </row>
    <row r="93">
      <c r="A93" s="36" t="s">
        <v>72</v>
      </c>
      <c r="B93" s="43"/>
      <c r="C93" s="44"/>
      <c r="D93" s="44"/>
      <c r="E93" s="47" t="s">
        <v>252</v>
      </c>
      <c r="F93" s="44"/>
      <c r="G93" s="44"/>
      <c r="H93" s="44"/>
      <c r="I93" s="44"/>
      <c r="J93" s="46"/>
    </row>
    <row r="94" ht="75">
      <c r="A94" s="36" t="s">
        <v>68</v>
      </c>
      <c r="B94" s="43"/>
      <c r="C94" s="44"/>
      <c r="D94" s="44"/>
      <c r="E94" s="38" t="s">
        <v>176</v>
      </c>
      <c r="F94" s="44"/>
      <c r="G94" s="44"/>
      <c r="H94" s="44"/>
      <c r="I94" s="44"/>
      <c r="J94" s="46"/>
    </row>
    <row r="95">
      <c r="A95" s="30" t="s">
        <v>59</v>
      </c>
      <c r="B95" s="31"/>
      <c r="C95" s="32" t="s">
        <v>177</v>
      </c>
      <c r="D95" s="33"/>
      <c r="E95" s="30" t="s">
        <v>178</v>
      </c>
      <c r="F95" s="33"/>
      <c r="G95" s="33"/>
      <c r="H95" s="33"/>
      <c r="I95" s="34">
        <f>SUMIFS(I96:I99,A96:A99,"P")</f>
        <v>0</v>
      </c>
      <c r="J95" s="35"/>
    </row>
    <row r="96">
      <c r="A96" s="36" t="s">
        <v>62</v>
      </c>
      <c r="B96" s="36">
        <v>5</v>
      </c>
      <c r="C96" s="37" t="s">
        <v>179</v>
      </c>
      <c r="D96" s="36" t="s">
        <v>64</v>
      </c>
      <c r="E96" s="38" t="s">
        <v>180</v>
      </c>
      <c r="F96" s="39" t="s">
        <v>139</v>
      </c>
      <c r="G96" s="40">
        <v>20352.860000000001</v>
      </c>
      <c r="H96" s="41">
        <v>0</v>
      </c>
      <c r="I96" s="41">
        <f>ROUND(G96*H96,P4)</f>
        <v>0</v>
      </c>
      <c r="J96" s="36"/>
      <c r="O96" s="42">
        <f>I96*0.21</f>
        <v>0</v>
      </c>
      <c r="P96">
        <v>3</v>
      </c>
    </row>
    <row r="97">
      <c r="A97" s="36" t="s">
        <v>67</v>
      </c>
      <c r="B97" s="43"/>
      <c r="C97" s="44"/>
      <c r="D97" s="44"/>
      <c r="E97" s="45" t="s">
        <v>64</v>
      </c>
      <c r="F97" s="44"/>
      <c r="G97" s="44"/>
      <c r="H97" s="44"/>
      <c r="I97" s="44"/>
      <c r="J97" s="46"/>
    </row>
    <row r="98" ht="105">
      <c r="A98" s="36" t="s">
        <v>72</v>
      </c>
      <c r="B98" s="43"/>
      <c r="C98" s="44"/>
      <c r="D98" s="44"/>
      <c r="E98" s="47" t="s">
        <v>253</v>
      </c>
      <c r="F98" s="44"/>
      <c r="G98" s="44"/>
      <c r="H98" s="44"/>
      <c r="I98" s="44"/>
      <c r="J98" s="46"/>
    </row>
    <row r="99" ht="75">
      <c r="A99" s="36" t="s">
        <v>68</v>
      </c>
      <c r="B99" s="43"/>
      <c r="C99" s="44"/>
      <c r="D99" s="44"/>
      <c r="E99" s="38" t="s">
        <v>182</v>
      </c>
      <c r="F99" s="44"/>
      <c r="G99" s="44"/>
      <c r="H99" s="44"/>
      <c r="I99" s="44"/>
      <c r="J99" s="46"/>
    </row>
    <row r="100">
      <c r="A100" s="30" t="s">
        <v>59</v>
      </c>
      <c r="B100" s="31"/>
      <c r="C100" s="32" t="s">
        <v>183</v>
      </c>
      <c r="D100" s="33"/>
      <c r="E100" s="30" t="s">
        <v>184</v>
      </c>
      <c r="F100" s="33"/>
      <c r="G100" s="33"/>
      <c r="H100" s="33"/>
      <c r="I100" s="34">
        <f>SUMIFS(I101:I112,A101:A112,"P")</f>
        <v>0</v>
      </c>
      <c r="J100" s="35"/>
    </row>
    <row r="101">
      <c r="A101" s="36" t="s">
        <v>62</v>
      </c>
      <c r="B101" s="36">
        <v>18</v>
      </c>
      <c r="C101" s="37" t="s">
        <v>185</v>
      </c>
      <c r="D101" s="36" t="s">
        <v>64</v>
      </c>
      <c r="E101" s="38" t="s">
        <v>186</v>
      </c>
      <c r="F101" s="39" t="s">
        <v>86</v>
      </c>
      <c r="G101" s="40">
        <v>94</v>
      </c>
      <c r="H101" s="41">
        <v>0</v>
      </c>
      <c r="I101" s="41">
        <f>ROUND(G101*H101,P4)</f>
        <v>0</v>
      </c>
      <c r="J101" s="36"/>
      <c r="O101" s="42">
        <f>I101*0.21</f>
        <v>0</v>
      </c>
      <c r="P101">
        <v>3</v>
      </c>
    </row>
    <row r="102">
      <c r="A102" s="36" t="s">
        <v>67</v>
      </c>
      <c r="B102" s="43"/>
      <c r="C102" s="44"/>
      <c r="D102" s="44"/>
      <c r="E102" s="45" t="s">
        <v>64</v>
      </c>
      <c r="F102" s="44"/>
      <c r="G102" s="44"/>
      <c r="H102" s="44"/>
      <c r="I102" s="44"/>
      <c r="J102" s="46"/>
    </row>
    <row r="103" ht="30">
      <c r="A103" s="36" t="s">
        <v>72</v>
      </c>
      <c r="B103" s="43"/>
      <c r="C103" s="44"/>
      <c r="D103" s="44"/>
      <c r="E103" s="47" t="s">
        <v>254</v>
      </c>
      <c r="F103" s="44"/>
      <c r="G103" s="44"/>
      <c r="H103" s="44"/>
      <c r="I103" s="44"/>
      <c r="J103" s="46"/>
    </row>
    <row r="104" ht="90">
      <c r="A104" s="36" t="s">
        <v>68</v>
      </c>
      <c r="B104" s="43"/>
      <c r="C104" s="44"/>
      <c r="D104" s="44"/>
      <c r="E104" s="38" t="s">
        <v>188</v>
      </c>
      <c r="F104" s="44"/>
      <c r="G104" s="44"/>
      <c r="H104" s="44"/>
      <c r="I104" s="44"/>
      <c r="J104" s="46"/>
    </row>
    <row r="105">
      <c r="A105" s="36" t="s">
        <v>62</v>
      </c>
      <c r="B105" s="36">
        <v>19</v>
      </c>
      <c r="C105" s="37" t="s">
        <v>189</v>
      </c>
      <c r="D105" s="36" t="s">
        <v>64</v>
      </c>
      <c r="E105" s="38" t="s">
        <v>190</v>
      </c>
      <c r="F105" s="39" t="s">
        <v>139</v>
      </c>
      <c r="G105" s="40">
        <v>785.67999999999995</v>
      </c>
      <c r="H105" s="41">
        <v>0</v>
      </c>
      <c r="I105" s="41">
        <f>ROUND(G105*H105,P4)</f>
        <v>0</v>
      </c>
      <c r="J105" s="36"/>
      <c r="O105" s="42">
        <f>I105*0.21</f>
        <v>0</v>
      </c>
      <c r="P105">
        <v>3</v>
      </c>
    </row>
    <row r="106">
      <c r="A106" s="36" t="s">
        <v>67</v>
      </c>
      <c r="B106" s="43"/>
      <c r="C106" s="44"/>
      <c r="D106" s="44"/>
      <c r="E106" s="45" t="s">
        <v>64</v>
      </c>
      <c r="F106" s="44"/>
      <c r="G106" s="44"/>
      <c r="H106" s="44"/>
      <c r="I106" s="44"/>
      <c r="J106" s="46"/>
    </row>
    <row r="107" ht="30">
      <c r="A107" s="36" t="s">
        <v>72</v>
      </c>
      <c r="B107" s="43"/>
      <c r="C107" s="44"/>
      <c r="D107" s="44"/>
      <c r="E107" s="47" t="s">
        <v>255</v>
      </c>
      <c r="F107" s="44"/>
      <c r="G107" s="44"/>
      <c r="H107" s="44"/>
      <c r="I107" s="44"/>
      <c r="J107" s="46"/>
    </row>
    <row r="108" ht="105">
      <c r="A108" s="36" t="s">
        <v>68</v>
      </c>
      <c r="B108" s="43"/>
      <c r="C108" s="44"/>
      <c r="D108" s="44"/>
      <c r="E108" s="38" t="s">
        <v>192</v>
      </c>
      <c r="F108" s="44"/>
      <c r="G108" s="44"/>
      <c r="H108" s="44"/>
      <c r="I108" s="44"/>
      <c r="J108" s="46"/>
    </row>
    <row r="109">
      <c r="A109" s="36" t="s">
        <v>62</v>
      </c>
      <c r="B109" s="36">
        <v>17</v>
      </c>
      <c r="C109" s="37" t="s">
        <v>193</v>
      </c>
      <c r="D109" s="36" t="s">
        <v>64</v>
      </c>
      <c r="E109" s="38" t="s">
        <v>194</v>
      </c>
      <c r="F109" s="39" t="s">
        <v>127</v>
      </c>
      <c r="G109" s="40">
        <v>24</v>
      </c>
      <c r="H109" s="41">
        <v>0</v>
      </c>
      <c r="I109" s="41">
        <f>ROUND(G109*H109,P4)</f>
        <v>0</v>
      </c>
      <c r="J109" s="36"/>
      <c r="O109" s="42">
        <f>I109*0.21</f>
        <v>0</v>
      </c>
      <c r="P109">
        <v>3</v>
      </c>
    </row>
    <row r="110">
      <c r="A110" s="36" t="s">
        <v>67</v>
      </c>
      <c r="B110" s="43"/>
      <c r="C110" s="44"/>
      <c r="D110" s="44"/>
      <c r="E110" s="45" t="s">
        <v>64</v>
      </c>
      <c r="F110" s="44"/>
      <c r="G110" s="44"/>
      <c r="H110" s="44"/>
      <c r="I110" s="44"/>
      <c r="J110" s="46"/>
    </row>
    <row r="111">
      <c r="A111" s="36" t="s">
        <v>72</v>
      </c>
      <c r="B111" s="43"/>
      <c r="C111" s="44"/>
      <c r="D111" s="44"/>
      <c r="E111" s="47" t="s">
        <v>252</v>
      </c>
      <c r="F111" s="44"/>
      <c r="G111" s="44"/>
      <c r="H111" s="44"/>
      <c r="I111" s="44"/>
      <c r="J111" s="46"/>
    </row>
    <row r="112" ht="75">
      <c r="A112" s="36" t="s">
        <v>68</v>
      </c>
      <c r="B112" s="48"/>
      <c r="C112" s="49"/>
      <c r="D112" s="49"/>
      <c r="E112" s="38" t="s">
        <v>195</v>
      </c>
      <c r="F112" s="49"/>
      <c r="G112" s="49"/>
      <c r="H112" s="49"/>
      <c r="I112" s="49"/>
      <c r="J112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21</v>
      </c>
      <c r="I3" s="24">
        <f>SUMIFS(I8:I106,A8:A106,"SD")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47</v>
      </c>
      <c r="C4" s="20" t="s">
        <v>21</v>
      </c>
      <c r="D4" s="21"/>
      <c r="E4" s="22" t="s">
        <v>22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25" t="s">
        <v>48</v>
      </c>
      <c r="B5" s="26" t="s">
        <v>49</v>
      </c>
      <c r="C5" s="7" t="s">
        <v>50</v>
      </c>
      <c r="D5" s="7" t="s">
        <v>51</v>
      </c>
      <c r="E5" s="7" t="s">
        <v>52</v>
      </c>
      <c r="F5" s="7" t="s">
        <v>53</v>
      </c>
      <c r="G5" s="7" t="s">
        <v>54</v>
      </c>
      <c r="H5" s="7" t="s">
        <v>55</v>
      </c>
      <c r="I5" s="7"/>
      <c r="J5" s="27" t="s">
        <v>56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57</v>
      </c>
      <c r="I6" s="7" t="s">
        <v>58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59</v>
      </c>
      <c r="B8" s="31"/>
      <c r="C8" s="32" t="s">
        <v>60</v>
      </c>
      <c r="D8" s="33"/>
      <c r="E8" s="30" t="s">
        <v>61</v>
      </c>
      <c r="F8" s="33"/>
      <c r="G8" s="33"/>
      <c r="H8" s="33"/>
      <c r="I8" s="34">
        <f>SUMIFS(I9:I12,A9:A12,"P")</f>
        <v>0</v>
      </c>
      <c r="J8" s="35"/>
    </row>
    <row r="9">
      <c r="A9" s="36" t="s">
        <v>62</v>
      </c>
      <c r="B9" s="36">
        <v>1</v>
      </c>
      <c r="C9" s="37" t="s">
        <v>96</v>
      </c>
      <c r="D9" s="36" t="s">
        <v>64</v>
      </c>
      <c r="E9" s="38" t="s">
        <v>97</v>
      </c>
      <c r="F9" s="39" t="s">
        <v>98</v>
      </c>
      <c r="G9" s="40">
        <v>59.546999999999997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67</v>
      </c>
      <c r="B10" s="43"/>
      <c r="C10" s="44"/>
      <c r="D10" s="44"/>
      <c r="E10" s="45" t="s">
        <v>64</v>
      </c>
      <c r="F10" s="44"/>
      <c r="G10" s="44"/>
      <c r="H10" s="44"/>
      <c r="I10" s="44"/>
      <c r="J10" s="46"/>
    </row>
    <row r="11" ht="150">
      <c r="A11" s="36" t="s">
        <v>72</v>
      </c>
      <c r="B11" s="43"/>
      <c r="C11" s="44"/>
      <c r="D11" s="44"/>
      <c r="E11" s="47" t="s">
        <v>256</v>
      </c>
      <c r="F11" s="44"/>
      <c r="G11" s="44"/>
      <c r="H11" s="44"/>
      <c r="I11" s="44"/>
      <c r="J11" s="46"/>
    </row>
    <row r="12" ht="75">
      <c r="A12" s="36" t="s">
        <v>68</v>
      </c>
      <c r="B12" s="43"/>
      <c r="C12" s="44"/>
      <c r="D12" s="44"/>
      <c r="E12" s="38" t="s">
        <v>100</v>
      </c>
      <c r="F12" s="44"/>
      <c r="G12" s="44"/>
      <c r="H12" s="44"/>
      <c r="I12" s="44"/>
      <c r="J12" s="46"/>
    </row>
    <row r="13">
      <c r="A13" s="30" t="s">
        <v>59</v>
      </c>
      <c r="B13" s="31"/>
      <c r="C13" s="32" t="s">
        <v>79</v>
      </c>
      <c r="D13" s="33"/>
      <c r="E13" s="30" t="s">
        <v>102</v>
      </c>
      <c r="F13" s="33"/>
      <c r="G13" s="33"/>
      <c r="H13" s="33"/>
      <c r="I13" s="34">
        <f>SUMIFS(I14:I49,A14:A49,"P")</f>
        <v>0</v>
      </c>
      <c r="J13" s="35"/>
    </row>
    <row r="14" ht="30">
      <c r="A14" s="36" t="s">
        <v>62</v>
      </c>
      <c r="B14" s="36">
        <v>4</v>
      </c>
      <c r="C14" s="37" t="s">
        <v>107</v>
      </c>
      <c r="D14" s="36" t="s">
        <v>64</v>
      </c>
      <c r="E14" s="38" t="s">
        <v>108</v>
      </c>
      <c r="F14" s="39" t="s">
        <v>98</v>
      </c>
      <c r="G14" s="40">
        <v>4.548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75">
      <c r="A16" s="36" t="s">
        <v>72</v>
      </c>
      <c r="B16" s="43"/>
      <c r="C16" s="44"/>
      <c r="D16" s="44"/>
      <c r="E16" s="47" t="s">
        <v>257</v>
      </c>
      <c r="F16" s="44"/>
      <c r="G16" s="44"/>
      <c r="H16" s="44"/>
      <c r="I16" s="44"/>
      <c r="J16" s="46"/>
    </row>
    <row r="17" ht="120">
      <c r="A17" s="36" t="s">
        <v>68</v>
      </c>
      <c r="B17" s="43"/>
      <c r="C17" s="44"/>
      <c r="D17" s="44"/>
      <c r="E17" s="38" t="s">
        <v>110</v>
      </c>
      <c r="F17" s="44"/>
      <c r="G17" s="44"/>
      <c r="H17" s="44"/>
      <c r="I17" s="44"/>
      <c r="J17" s="46"/>
    </row>
    <row r="18">
      <c r="A18" s="36" t="s">
        <v>62</v>
      </c>
      <c r="B18" s="36">
        <v>11</v>
      </c>
      <c r="C18" s="37" t="s">
        <v>111</v>
      </c>
      <c r="D18" s="36" t="s">
        <v>64</v>
      </c>
      <c r="E18" s="38" t="s">
        <v>112</v>
      </c>
      <c r="F18" s="39" t="s">
        <v>98</v>
      </c>
      <c r="G18" s="40">
        <v>17.100000000000001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67</v>
      </c>
      <c r="B19" s="43"/>
      <c r="C19" s="44"/>
      <c r="D19" s="44"/>
      <c r="E19" s="45" t="s">
        <v>64</v>
      </c>
      <c r="F19" s="44"/>
      <c r="G19" s="44"/>
      <c r="H19" s="44"/>
      <c r="I19" s="44"/>
      <c r="J19" s="46"/>
    </row>
    <row r="20" ht="30">
      <c r="A20" s="36" t="s">
        <v>72</v>
      </c>
      <c r="B20" s="43"/>
      <c r="C20" s="44"/>
      <c r="D20" s="44"/>
      <c r="E20" s="47" t="s">
        <v>258</v>
      </c>
      <c r="F20" s="44"/>
      <c r="G20" s="44"/>
      <c r="H20" s="44"/>
      <c r="I20" s="44"/>
      <c r="J20" s="46"/>
    </row>
    <row r="21" ht="120">
      <c r="A21" s="36" t="s">
        <v>68</v>
      </c>
      <c r="B21" s="43"/>
      <c r="C21" s="44"/>
      <c r="D21" s="44"/>
      <c r="E21" s="38" t="s">
        <v>110</v>
      </c>
      <c r="F21" s="44"/>
      <c r="G21" s="44"/>
      <c r="H21" s="44"/>
      <c r="I21" s="44"/>
      <c r="J21" s="46"/>
    </row>
    <row r="22">
      <c r="A22" s="36" t="s">
        <v>62</v>
      </c>
      <c r="B22" s="36">
        <v>2</v>
      </c>
      <c r="C22" s="37" t="s">
        <v>114</v>
      </c>
      <c r="D22" s="36" t="s">
        <v>64</v>
      </c>
      <c r="E22" s="38" t="s">
        <v>115</v>
      </c>
      <c r="F22" s="39" t="s">
        <v>98</v>
      </c>
      <c r="G22" s="40">
        <v>45.485999999999997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67</v>
      </c>
      <c r="B23" s="43"/>
      <c r="C23" s="44"/>
      <c r="D23" s="44"/>
      <c r="E23" s="45" t="s">
        <v>64</v>
      </c>
      <c r="F23" s="44"/>
      <c r="G23" s="44"/>
      <c r="H23" s="44"/>
      <c r="I23" s="44"/>
      <c r="J23" s="46"/>
    </row>
    <row r="24" ht="195">
      <c r="A24" s="36" t="s">
        <v>72</v>
      </c>
      <c r="B24" s="43"/>
      <c r="C24" s="44"/>
      <c r="D24" s="44"/>
      <c r="E24" s="47" t="s">
        <v>259</v>
      </c>
      <c r="F24" s="44"/>
      <c r="G24" s="44"/>
      <c r="H24" s="44"/>
      <c r="I24" s="44"/>
      <c r="J24" s="46"/>
    </row>
    <row r="25" ht="120">
      <c r="A25" s="36" t="s">
        <v>68</v>
      </c>
      <c r="B25" s="43"/>
      <c r="C25" s="44"/>
      <c r="D25" s="44"/>
      <c r="E25" s="38" t="s">
        <v>110</v>
      </c>
      <c r="F25" s="44"/>
      <c r="G25" s="44"/>
      <c r="H25" s="44"/>
      <c r="I25" s="44"/>
      <c r="J25" s="46"/>
    </row>
    <row r="26">
      <c r="A26" s="36" t="s">
        <v>62</v>
      </c>
      <c r="B26" s="36">
        <v>5</v>
      </c>
      <c r="C26" s="37" t="s">
        <v>117</v>
      </c>
      <c r="D26" s="36" t="s">
        <v>64</v>
      </c>
      <c r="E26" s="38" t="s">
        <v>118</v>
      </c>
      <c r="F26" s="39" t="s">
        <v>98</v>
      </c>
      <c r="G26" s="40">
        <v>6.4969999999999999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67</v>
      </c>
      <c r="B27" s="43"/>
      <c r="C27" s="44"/>
      <c r="D27" s="44"/>
      <c r="E27" s="45" t="s">
        <v>64</v>
      </c>
      <c r="F27" s="44"/>
      <c r="G27" s="44"/>
      <c r="H27" s="44"/>
      <c r="I27" s="44"/>
      <c r="J27" s="46"/>
    </row>
    <row r="28" ht="60">
      <c r="A28" s="36" t="s">
        <v>72</v>
      </c>
      <c r="B28" s="43"/>
      <c r="C28" s="44"/>
      <c r="D28" s="44"/>
      <c r="E28" s="47" t="s">
        <v>260</v>
      </c>
      <c r="F28" s="44"/>
      <c r="G28" s="44"/>
      <c r="H28" s="44"/>
      <c r="I28" s="44"/>
      <c r="J28" s="46"/>
    </row>
    <row r="29" ht="409.5">
      <c r="A29" s="36" t="s">
        <v>68</v>
      </c>
      <c r="B29" s="43"/>
      <c r="C29" s="44"/>
      <c r="D29" s="44"/>
      <c r="E29" s="38" t="s">
        <v>120</v>
      </c>
      <c r="F29" s="44"/>
      <c r="G29" s="44"/>
      <c r="H29" s="44"/>
      <c r="I29" s="44"/>
      <c r="J29" s="46"/>
    </row>
    <row r="30">
      <c r="A30" s="36" t="s">
        <v>62</v>
      </c>
      <c r="B30" s="36">
        <v>6</v>
      </c>
      <c r="C30" s="37" t="s">
        <v>121</v>
      </c>
      <c r="D30" s="36" t="s">
        <v>64</v>
      </c>
      <c r="E30" s="38" t="s">
        <v>122</v>
      </c>
      <c r="F30" s="39" t="s">
        <v>98</v>
      </c>
      <c r="G30" s="40">
        <v>8.5500000000000007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67</v>
      </c>
      <c r="B31" s="43"/>
      <c r="C31" s="44"/>
      <c r="D31" s="44"/>
      <c r="E31" s="45" t="s">
        <v>64</v>
      </c>
      <c r="F31" s="44"/>
      <c r="G31" s="44"/>
      <c r="H31" s="44"/>
      <c r="I31" s="44"/>
      <c r="J31" s="46"/>
    </row>
    <row r="32" ht="30">
      <c r="A32" s="36" t="s">
        <v>72</v>
      </c>
      <c r="B32" s="43"/>
      <c r="C32" s="44"/>
      <c r="D32" s="44"/>
      <c r="E32" s="47" t="s">
        <v>261</v>
      </c>
      <c r="F32" s="44"/>
      <c r="G32" s="44"/>
      <c r="H32" s="44"/>
      <c r="I32" s="44"/>
      <c r="J32" s="46"/>
    </row>
    <row r="33" ht="120">
      <c r="A33" s="36" t="s">
        <v>68</v>
      </c>
      <c r="B33" s="43"/>
      <c r="C33" s="44"/>
      <c r="D33" s="44"/>
      <c r="E33" s="38" t="s">
        <v>124</v>
      </c>
      <c r="F33" s="44"/>
      <c r="G33" s="44"/>
      <c r="H33" s="44"/>
      <c r="I33" s="44"/>
      <c r="J33" s="46"/>
    </row>
    <row r="34">
      <c r="A34" s="36" t="s">
        <v>62</v>
      </c>
      <c r="B34" s="36">
        <v>7</v>
      </c>
      <c r="C34" s="37" t="s">
        <v>125</v>
      </c>
      <c r="D34" s="36" t="s">
        <v>64</v>
      </c>
      <c r="E34" s="38" t="s">
        <v>126</v>
      </c>
      <c r="F34" s="39" t="s">
        <v>127</v>
      </c>
      <c r="G34" s="40">
        <v>178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67</v>
      </c>
      <c r="B35" s="43"/>
      <c r="C35" s="44"/>
      <c r="D35" s="44"/>
      <c r="E35" s="45" t="s">
        <v>64</v>
      </c>
      <c r="F35" s="44"/>
      <c r="G35" s="44"/>
      <c r="H35" s="44"/>
      <c r="I35" s="44"/>
      <c r="J35" s="46"/>
    </row>
    <row r="36" ht="30">
      <c r="A36" s="36" t="s">
        <v>72</v>
      </c>
      <c r="B36" s="43"/>
      <c r="C36" s="44"/>
      <c r="D36" s="44"/>
      <c r="E36" s="47" t="s">
        <v>262</v>
      </c>
      <c r="F36" s="44"/>
      <c r="G36" s="44"/>
      <c r="H36" s="44"/>
      <c r="I36" s="44"/>
      <c r="J36" s="46"/>
    </row>
    <row r="37" ht="120">
      <c r="A37" s="36" t="s">
        <v>68</v>
      </c>
      <c r="B37" s="43"/>
      <c r="C37" s="44"/>
      <c r="D37" s="44"/>
      <c r="E37" s="38" t="s">
        <v>124</v>
      </c>
      <c r="F37" s="44"/>
      <c r="G37" s="44"/>
      <c r="H37" s="44"/>
      <c r="I37" s="44"/>
      <c r="J37" s="46"/>
    </row>
    <row r="38">
      <c r="A38" s="36" t="s">
        <v>62</v>
      </c>
      <c r="B38" s="36">
        <v>22</v>
      </c>
      <c r="C38" s="37" t="s">
        <v>129</v>
      </c>
      <c r="D38" s="36" t="s">
        <v>64</v>
      </c>
      <c r="E38" s="38" t="s">
        <v>130</v>
      </c>
      <c r="F38" s="39" t="s">
        <v>98</v>
      </c>
      <c r="G38" s="40">
        <v>4.548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67</v>
      </c>
      <c r="B39" s="43"/>
      <c r="C39" s="44"/>
      <c r="D39" s="44"/>
      <c r="E39" s="45" t="s">
        <v>64</v>
      </c>
      <c r="F39" s="44"/>
      <c r="G39" s="44"/>
      <c r="H39" s="44"/>
      <c r="I39" s="44"/>
      <c r="J39" s="46"/>
    </row>
    <row r="40" ht="45">
      <c r="A40" s="36" t="s">
        <v>72</v>
      </c>
      <c r="B40" s="43"/>
      <c r="C40" s="44"/>
      <c r="D40" s="44"/>
      <c r="E40" s="47" t="s">
        <v>263</v>
      </c>
      <c r="F40" s="44"/>
      <c r="G40" s="44"/>
      <c r="H40" s="44"/>
      <c r="I40" s="44"/>
      <c r="J40" s="46"/>
    </row>
    <row r="41" ht="375">
      <c r="A41" s="36" t="s">
        <v>68</v>
      </c>
      <c r="B41" s="43"/>
      <c r="C41" s="44"/>
      <c r="D41" s="44"/>
      <c r="E41" s="38" t="s">
        <v>132</v>
      </c>
      <c r="F41" s="44"/>
      <c r="G41" s="44"/>
      <c r="H41" s="44"/>
      <c r="I41" s="44"/>
      <c r="J41" s="46"/>
    </row>
    <row r="42">
      <c r="A42" s="36" t="s">
        <v>62</v>
      </c>
      <c r="B42" s="36">
        <v>8</v>
      </c>
      <c r="C42" s="37" t="s">
        <v>133</v>
      </c>
      <c r="D42" s="36" t="s">
        <v>64</v>
      </c>
      <c r="E42" s="38" t="s">
        <v>134</v>
      </c>
      <c r="F42" s="39" t="s">
        <v>98</v>
      </c>
      <c r="G42" s="40">
        <v>8.1210000000000004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67</v>
      </c>
      <c r="B43" s="43"/>
      <c r="C43" s="44"/>
      <c r="D43" s="44"/>
      <c r="E43" s="45" t="s">
        <v>64</v>
      </c>
      <c r="F43" s="44"/>
      <c r="G43" s="44"/>
      <c r="H43" s="44"/>
      <c r="I43" s="44"/>
      <c r="J43" s="46"/>
    </row>
    <row r="44" ht="60">
      <c r="A44" s="36" t="s">
        <v>72</v>
      </c>
      <c r="B44" s="43"/>
      <c r="C44" s="44"/>
      <c r="D44" s="44"/>
      <c r="E44" s="47" t="s">
        <v>264</v>
      </c>
      <c r="F44" s="44"/>
      <c r="G44" s="44"/>
      <c r="H44" s="44"/>
      <c r="I44" s="44"/>
      <c r="J44" s="46"/>
    </row>
    <row r="45" ht="330">
      <c r="A45" s="36" t="s">
        <v>68</v>
      </c>
      <c r="B45" s="43"/>
      <c r="C45" s="44"/>
      <c r="D45" s="44"/>
      <c r="E45" s="38" t="s">
        <v>136</v>
      </c>
      <c r="F45" s="44"/>
      <c r="G45" s="44"/>
      <c r="H45" s="44"/>
      <c r="I45" s="44"/>
      <c r="J45" s="46"/>
    </row>
    <row r="46">
      <c r="A46" s="36" t="s">
        <v>62</v>
      </c>
      <c r="B46" s="36">
        <v>23</v>
      </c>
      <c r="C46" s="37" t="s">
        <v>137</v>
      </c>
      <c r="D46" s="36" t="s">
        <v>64</v>
      </c>
      <c r="E46" s="38" t="s">
        <v>138</v>
      </c>
      <c r="F46" s="39" t="s">
        <v>139</v>
      </c>
      <c r="G46" s="40">
        <v>54.084000000000003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67</v>
      </c>
      <c r="B47" s="43"/>
      <c r="C47" s="44"/>
      <c r="D47" s="44"/>
      <c r="E47" s="45" t="s">
        <v>64</v>
      </c>
      <c r="F47" s="44"/>
      <c r="G47" s="44"/>
      <c r="H47" s="44"/>
      <c r="I47" s="44"/>
      <c r="J47" s="46"/>
    </row>
    <row r="48" ht="45">
      <c r="A48" s="36" t="s">
        <v>72</v>
      </c>
      <c r="B48" s="43"/>
      <c r="C48" s="44"/>
      <c r="D48" s="44"/>
      <c r="E48" s="47" t="s">
        <v>265</v>
      </c>
      <c r="F48" s="44"/>
      <c r="G48" s="44"/>
      <c r="H48" s="44"/>
      <c r="I48" s="44"/>
      <c r="J48" s="46"/>
    </row>
    <row r="49" ht="75">
      <c r="A49" s="36" t="s">
        <v>68</v>
      </c>
      <c r="B49" s="43"/>
      <c r="C49" s="44"/>
      <c r="D49" s="44"/>
      <c r="E49" s="38" t="s">
        <v>141</v>
      </c>
      <c r="F49" s="44"/>
      <c r="G49" s="44"/>
      <c r="H49" s="44"/>
      <c r="I49" s="44"/>
      <c r="J49" s="46"/>
    </row>
    <row r="50">
      <c r="A50" s="30" t="s">
        <v>59</v>
      </c>
      <c r="B50" s="31"/>
      <c r="C50" s="32" t="s">
        <v>142</v>
      </c>
      <c r="D50" s="33"/>
      <c r="E50" s="30" t="s">
        <v>143</v>
      </c>
      <c r="F50" s="33"/>
      <c r="G50" s="33"/>
      <c r="H50" s="33"/>
      <c r="I50" s="34">
        <f>SUMIFS(I51:I88,A51:A88,"P")</f>
        <v>0</v>
      </c>
      <c r="J50" s="35"/>
    </row>
    <row r="51">
      <c r="A51" s="36" t="s">
        <v>62</v>
      </c>
      <c r="B51" s="36">
        <v>9</v>
      </c>
      <c r="C51" s="37" t="s">
        <v>144</v>
      </c>
      <c r="D51" s="36" t="s">
        <v>64</v>
      </c>
      <c r="E51" s="38" t="s">
        <v>145</v>
      </c>
      <c r="F51" s="39" t="s">
        <v>98</v>
      </c>
      <c r="G51" s="40">
        <v>4.8730000000000002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67</v>
      </c>
      <c r="B52" s="43"/>
      <c r="C52" s="44"/>
      <c r="D52" s="44"/>
      <c r="E52" s="45" t="s">
        <v>64</v>
      </c>
      <c r="F52" s="44"/>
      <c r="G52" s="44"/>
      <c r="H52" s="44"/>
      <c r="I52" s="44"/>
      <c r="J52" s="46"/>
    </row>
    <row r="53" ht="60">
      <c r="A53" s="36" t="s">
        <v>72</v>
      </c>
      <c r="B53" s="43"/>
      <c r="C53" s="44"/>
      <c r="D53" s="44"/>
      <c r="E53" s="47" t="s">
        <v>266</v>
      </c>
      <c r="F53" s="44"/>
      <c r="G53" s="44"/>
      <c r="H53" s="44"/>
      <c r="I53" s="44"/>
      <c r="J53" s="46"/>
    </row>
    <row r="54" ht="165">
      <c r="A54" s="36" t="s">
        <v>68</v>
      </c>
      <c r="B54" s="43"/>
      <c r="C54" s="44"/>
      <c r="D54" s="44"/>
      <c r="E54" s="38" t="s">
        <v>147</v>
      </c>
      <c r="F54" s="44"/>
      <c r="G54" s="44"/>
      <c r="H54" s="44"/>
      <c r="I54" s="44"/>
      <c r="J54" s="46"/>
    </row>
    <row r="55">
      <c r="A55" s="36" t="s">
        <v>62</v>
      </c>
      <c r="B55" s="36">
        <v>10</v>
      </c>
      <c r="C55" s="37" t="s">
        <v>148</v>
      </c>
      <c r="D55" s="36" t="s">
        <v>64</v>
      </c>
      <c r="E55" s="38" t="s">
        <v>149</v>
      </c>
      <c r="F55" s="39" t="s">
        <v>139</v>
      </c>
      <c r="G55" s="40">
        <v>171</v>
      </c>
      <c r="H55" s="41">
        <v>0</v>
      </c>
      <c r="I55" s="41">
        <f>ROUND(G55*H55,P4)</f>
        <v>0</v>
      </c>
      <c r="J55" s="36"/>
      <c r="O55" s="42">
        <f>I55*0.21</f>
        <v>0</v>
      </c>
      <c r="P55">
        <v>3</v>
      </c>
    </row>
    <row r="56">
      <c r="A56" s="36" t="s">
        <v>67</v>
      </c>
      <c r="B56" s="43"/>
      <c r="C56" s="44"/>
      <c r="D56" s="44"/>
      <c r="E56" s="45" t="s">
        <v>64</v>
      </c>
      <c r="F56" s="44"/>
      <c r="G56" s="44"/>
      <c r="H56" s="44"/>
      <c r="I56" s="44"/>
      <c r="J56" s="46"/>
    </row>
    <row r="57" ht="45">
      <c r="A57" s="36" t="s">
        <v>72</v>
      </c>
      <c r="B57" s="43"/>
      <c r="C57" s="44"/>
      <c r="D57" s="44"/>
      <c r="E57" s="47" t="s">
        <v>267</v>
      </c>
      <c r="F57" s="44"/>
      <c r="G57" s="44"/>
      <c r="H57" s="44"/>
      <c r="I57" s="44"/>
      <c r="J57" s="46"/>
    </row>
    <row r="58" ht="120">
      <c r="A58" s="36" t="s">
        <v>68</v>
      </c>
      <c r="B58" s="43"/>
      <c r="C58" s="44"/>
      <c r="D58" s="44"/>
      <c r="E58" s="38" t="s">
        <v>151</v>
      </c>
      <c r="F58" s="44"/>
      <c r="G58" s="44"/>
      <c r="H58" s="44"/>
      <c r="I58" s="44"/>
      <c r="J58" s="46"/>
    </row>
    <row r="59">
      <c r="A59" s="36" t="s">
        <v>62</v>
      </c>
      <c r="B59" s="36">
        <v>12</v>
      </c>
      <c r="C59" s="37" t="s">
        <v>152</v>
      </c>
      <c r="D59" s="36" t="s">
        <v>64</v>
      </c>
      <c r="E59" s="38" t="s">
        <v>153</v>
      </c>
      <c r="F59" s="39" t="s">
        <v>139</v>
      </c>
      <c r="G59" s="40">
        <v>2410.0880000000002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67</v>
      </c>
      <c r="B60" s="43"/>
      <c r="C60" s="44"/>
      <c r="D60" s="44"/>
      <c r="E60" s="45" t="s">
        <v>64</v>
      </c>
      <c r="F60" s="44"/>
      <c r="G60" s="44"/>
      <c r="H60" s="44"/>
      <c r="I60" s="44"/>
      <c r="J60" s="46"/>
    </row>
    <row r="61" ht="165">
      <c r="A61" s="36" t="s">
        <v>72</v>
      </c>
      <c r="B61" s="43"/>
      <c r="C61" s="44"/>
      <c r="D61" s="44"/>
      <c r="E61" s="47" t="s">
        <v>268</v>
      </c>
      <c r="F61" s="44"/>
      <c r="G61" s="44"/>
      <c r="H61" s="44"/>
      <c r="I61" s="44"/>
      <c r="J61" s="46"/>
    </row>
    <row r="62" ht="120">
      <c r="A62" s="36" t="s">
        <v>68</v>
      </c>
      <c r="B62" s="43"/>
      <c r="C62" s="44"/>
      <c r="D62" s="44"/>
      <c r="E62" s="38" t="s">
        <v>155</v>
      </c>
      <c r="F62" s="44"/>
      <c r="G62" s="44"/>
      <c r="H62" s="44"/>
      <c r="I62" s="44"/>
      <c r="J62" s="46"/>
    </row>
    <row r="63">
      <c r="A63" s="36" t="s">
        <v>62</v>
      </c>
      <c r="B63" s="36">
        <v>24</v>
      </c>
      <c r="C63" s="37" t="s">
        <v>269</v>
      </c>
      <c r="D63" s="36" t="s">
        <v>64</v>
      </c>
      <c r="E63" s="38" t="s">
        <v>270</v>
      </c>
      <c r="F63" s="39" t="s">
        <v>139</v>
      </c>
      <c r="G63" s="40">
        <v>359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67</v>
      </c>
      <c r="B64" s="43"/>
      <c r="C64" s="44"/>
      <c r="D64" s="44"/>
      <c r="E64" s="45" t="s">
        <v>64</v>
      </c>
      <c r="F64" s="44"/>
      <c r="G64" s="44"/>
      <c r="H64" s="44"/>
      <c r="I64" s="44"/>
      <c r="J64" s="46"/>
    </row>
    <row r="65" ht="120">
      <c r="A65" s="36" t="s">
        <v>68</v>
      </c>
      <c r="B65" s="43"/>
      <c r="C65" s="44"/>
      <c r="D65" s="44"/>
      <c r="E65" s="38" t="s">
        <v>271</v>
      </c>
      <c r="F65" s="44"/>
      <c r="G65" s="44"/>
      <c r="H65" s="44"/>
      <c r="I65" s="44"/>
      <c r="J65" s="46"/>
    </row>
    <row r="66">
      <c r="A66" s="36" t="s">
        <v>62</v>
      </c>
      <c r="B66" s="36">
        <v>13</v>
      </c>
      <c r="C66" s="37" t="s">
        <v>156</v>
      </c>
      <c r="D66" s="36" t="s">
        <v>64</v>
      </c>
      <c r="E66" s="38" t="s">
        <v>157</v>
      </c>
      <c r="F66" s="39" t="s">
        <v>139</v>
      </c>
      <c r="G66" s="40">
        <v>119.108</v>
      </c>
      <c r="H66" s="41">
        <v>0</v>
      </c>
      <c r="I66" s="41">
        <f>ROUND(G66*H66,P4)</f>
        <v>0</v>
      </c>
      <c r="J66" s="36"/>
      <c r="O66" s="42">
        <f>I66*0.21</f>
        <v>0</v>
      </c>
      <c r="P66">
        <v>3</v>
      </c>
    </row>
    <row r="67">
      <c r="A67" s="36" t="s">
        <v>67</v>
      </c>
      <c r="B67" s="43"/>
      <c r="C67" s="44"/>
      <c r="D67" s="44"/>
      <c r="E67" s="45" t="s">
        <v>64</v>
      </c>
      <c r="F67" s="44"/>
      <c r="G67" s="44"/>
      <c r="H67" s="44"/>
      <c r="I67" s="44"/>
      <c r="J67" s="46"/>
    </row>
    <row r="68" ht="30">
      <c r="A68" s="36" t="s">
        <v>72</v>
      </c>
      <c r="B68" s="43"/>
      <c r="C68" s="44"/>
      <c r="D68" s="44"/>
      <c r="E68" s="47" t="s">
        <v>272</v>
      </c>
      <c r="F68" s="44"/>
      <c r="G68" s="44"/>
      <c r="H68" s="44"/>
      <c r="I68" s="44"/>
      <c r="J68" s="46"/>
    </row>
    <row r="69" ht="105">
      <c r="A69" s="36" t="s">
        <v>68</v>
      </c>
      <c r="B69" s="43"/>
      <c r="C69" s="44"/>
      <c r="D69" s="44"/>
      <c r="E69" s="38" t="s">
        <v>159</v>
      </c>
      <c r="F69" s="44"/>
      <c r="G69" s="44"/>
      <c r="H69" s="44"/>
      <c r="I69" s="44"/>
      <c r="J69" s="46"/>
    </row>
    <row r="70">
      <c r="A70" s="36" t="s">
        <v>62</v>
      </c>
      <c r="B70" s="36">
        <v>14</v>
      </c>
      <c r="C70" s="37" t="s">
        <v>160</v>
      </c>
      <c r="D70" s="36" t="s">
        <v>64</v>
      </c>
      <c r="E70" s="38" t="s">
        <v>161</v>
      </c>
      <c r="F70" s="39" t="s">
        <v>139</v>
      </c>
      <c r="G70" s="40">
        <v>1082.8</v>
      </c>
      <c r="H70" s="41">
        <v>0</v>
      </c>
      <c r="I70" s="41">
        <f>ROUND(G70*H70,P4)</f>
        <v>0</v>
      </c>
      <c r="J70" s="36"/>
      <c r="O70" s="42">
        <f>I70*0.21</f>
        <v>0</v>
      </c>
      <c r="P70">
        <v>3</v>
      </c>
    </row>
    <row r="71">
      <c r="A71" s="36" t="s">
        <v>67</v>
      </c>
      <c r="B71" s="43"/>
      <c r="C71" s="44"/>
      <c r="D71" s="44"/>
      <c r="E71" s="45" t="s">
        <v>64</v>
      </c>
      <c r="F71" s="44"/>
      <c r="G71" s="44"/>
      <c r="H71" s="44"/>
      <c r="I71" s="44"/>
      <c r="J71" s="46"/>
    </row>
    <row r="72" ht="30">
      <c r="A72" s="36" t="s">
        <v>72</v>
      </c>
      <c r="B72" s="43"/>
      <c r="C72" s="44"/>
      <c r="D72" s="44"/>
      <c r="E72" s="47" t="s">
        <v>273</v>
      </c>
      <c r="F72" s="44"/>
      <c r="G72" s="44"/>
      <c r="H72" s="44"/>
      <c r="I72" s="44"/>
      <c r="J72" s="46"/>
    </row>
    <row r="73" ht="195">
      <c r="A73" s="36" t="s">
        <v>68</v>
      </c>
      <c r="B73" s="43"/>
      <c r="C73" s="44"/>
      <c r="D73" s="44"/>
      <c r="E73" s="38" t="s">
        <v>163</v>
      </c>
      <c r="F73" s="44"/>
      <c r="G73" s="44"/>
      <c r="H73" s="44"/>
      <c r="I73" s="44"/>
      <c r="J73" s="46"/>
    </row>
    <row r="74">
      <c r="A74" s="36" t="s">
        <v>62</v>
      </c>
      <c r="B74" s="36">
        <v>15</v>
      </c>
      <c r="C74" s="37" t="s">
        <v>164</v>
      </c>
      <c r="D74" s="36" t="s">
        <v>64</v>
      </c>
      <c r="E74" s="38" t="s">
        <v>165</v>
      </c>
      <c r="F74" s="39" t="s">
        <v>139</v>
      </c>
      <c r="G74" s="40">
        <v>1099.9000000000001</v>
      </c>
      <c r="H74" s="41">
        <v>0</v>
      </c>
      <c r="I74" s="41">
        <f>ROUND(G74*H74,P4)</f>
        <v>0</v>
      </c>
      <c r="J74" s="36"/>
      <c r="O74" s="42">
        <f>I74*0.21</f>
        <v>0</v>
      </c>
      <c r="P74">
        <v>3</v>
      </c>
    </row>
    <row r="75">
      <c r="A75" s="36" t="s">
        <v>67</v>
      </c>
      <c r="B75" s="43"/>
      <c r="C75" s="44"/>
      <c r="D75" s="44"/>
      <c r="E75" s="45" t="s">
        <v>64</v>
      </c>
      <c r="F75" s="44"/>
      <c r="G75" s="44"/>
      <c r="H75" s="44"/>
      <c r="I75" s="44"/>
      <c r="J75" s="46"/>
    </row>
    <row r="76" ht="30">
      <c r="A76" s="36" t="s">
        <v>72</v>
      </c>
      <c r="B76" s="43"/>
      <c r="C76" s="44"/>
      <c r="D76" s="44"/>
      <c r="E76" s="47" t="s">
        <v>274</v>
      </c>
      <c r="F76" s="44"/>
      <c r="G76" s="44"/>
      <c r="H76" s="44"/>
      <c r="I76" s="44"/>
      <c r="J76" s="46"/>
    </row>
    <row r="77" ht="195">
      <c r="A77" s="36" t="s">
        <v>68</v>
      </c>
      <c r="B77" s="43"/>
      <c r="C77" s="44"/>
      <c r="D77" s="44"/>
      <c r="E77" s="38" t="s">
        <v>163</v>
      </c>
      <c r="F77" s="44"/>
      <c r="G77" s="44"/>
      <c r="H77" s="44"/>
      <c r="I77" s="44"/>
      <c r="J77" s="46"/>
    </row>
    <row r="78">
      <c r="A78" s="36" t="s">
        <v>62</v>
      </c>
      <c r="B78" s="36">
        <v>16</v>
      </c>
      <c r="C78" s="37" t="s">
        <v>167</v>
      </c>
      <c r="D78" s="36" t="s">
        <v>64</v>
      </c>
      <c r="E78" s="38" t="s">
        <v>168</v>
      </c>
      <c r="F78" s="39" t="s">
        <v>139</v>
      </c>
      <c r="G78" s="40">
        <v>108.28</v>
      </c>
      <c r="H78" s="41">
        <v>0</v>
      </c>
      <c r="I78" s="41">
        <f>ROUND(G78*H78,P4)</f>
        <v>0</v>
      </c>
      <c r="J78" s="36"/>
      <c r="O78" s="42">
        <f>I78*0.21</f>
        <v>0</v>
      </c>
      <c r="P78">
        <v>3</v>
      </c>
    </row>
    <row r="79">
      <c r="A79" s="36" t="s">
        <v>67</v>
      </c>
      <c r="B79" s="43"/>
      <c r="C79" s="44"/>
      <c r="D79" s="44"/>
      <c r="E79" s="45" t="s">
        <v>64</v>
      </c>
      <c r="F79" s="44"/>
      <c r="G79" s="44"/>
      <c r="H79" s="44"/>
      <c r="I79" s="44"/>
      <c r="J79" s="46"/>
    </row>
    <row r="80" ht="45">
      <c r="A80" s="36" t="s">
        <v>72</v>
      </c>
      <c r="B80" s="43"/>
      <c r="C80" s="44"/>
      <c r="D80" s="44"/>
      <c r="E80" s="47" t="s">
        <v>275</v>
      </c>
      <c r="F80" s="44"/>
      <c r="G80" s="44"/>
      <c r="H80" s="44"/>
      <c r="I80" s="44"/>
      <c r="J80" s="46"/>
    </row>
    <row r="81" ht="195">
      <c r="A81" s="36" t="s">
        <v>68</v>
      </c>
      <c r="B81" s="43"/>
      <c r="C81" s="44"/>
      <c r="D81" s="44"/>
      <c r="E81" s="38" t="s">
        <v>163</v>
      </c>
      <c r="F81" s="44"/>
      <c r="G81" s="44"/>
      <c r="H81" s="44"/>
      <c r="I81" s="44"/>
      <c r="J81" s="46"/>
    </row>
    <row r="82">
      <c r="A82" s="36" t="s">
        <v>62</v>
      </c>
      <c r="B82" s="36">
        <v>19</v>
      </c>
      <c r="C82" s="37" t="s">
        <v>170</v>
      </c>
      <c r="D82" s="36" t="s">
        <v>64</v>
      </c>
      <c r="E82" s="38" t="s">
        <v>171</v>
      </c>
      <c r="F82" s="39" t="s">
        <v>127</v>
      </c>
      <c r="G82" s="40">
        <v>50</v>
      </c>
      <c r="H82" s="41">
        <v>0</v>
      </c>
      <c r="I82" s="41">
        <f>ROUND(G82*H82,P4)</f>
        <v>0</v>
      </c>
      <c r="J82" s="36"/>
      <c r="O82" s="42">
        <f>I82*0.21</f>
        <v>0</v>
      </c>
      <c r="P82">
        <v>3</v>
      </c>
    </row>
    <row r="83">
      <c r="A83" s="36" t="s">
        <v>67</v>
      </c>
      <c r="B83" s="43"/>
      <c r="C83" s="44"/>
      <c r="D83" s="44"/>
      <c r="E83" s="45" t="s">
        <v>64</v>
      </c>
      <c r="F83" s="44"/>
      <c r="G83" s="44"/>
      <c r="H83" s="44"/>
      <c r="I83" s="44"/>
      <c r="J83" s="46"/>
    </row>
    <row r="84" ht="105">
      <c r="A84" s="36" t="s">
        <v>68</v>
      </c>
      <c r="B84" s="43"/>
      <c r="C84" s="44"/>
      <c r="D84" s="44"/>
      <c r="E84" s="38" t="s">
        <v>172</v>
      </c>
      <c r="F84" s="44"/>
      <c r="G84" s="44"/>
      <c r="H84" s="44"/>
      <c r="I84" s="44"/>
      <c r="J84" s="46"/>
    </row>
    <row r="85">
      <c r="A85" s="36" t="s">
        <v>62</v>
      </c>
      <c r="B85" s="36">
        <v>17</v>
      </c>
      <c r="C85" s="37" t="s">
        <v>173</v>
      </c>
      <c r="D85" s="36" t="s">
        <v>64</v>
      </c>
      <c r="E85" s="38" t="s">
        <v>174</v>
      </c>
      <c r="F85" s="39" t="s">
        <v>127</v>
      </c>
      <c r="G85" s="40">
        <v>20</v>
      </c>
      <c r="H85" s="41">
        <v>0</v>
      </c>
      <c r="I85" s="41">
        <f>ROUND(G85*H85,P4)</f>
        <v>0</v>
      </c>
      <c r="J85" s="36"/>
      <c r="O85" s="42">
        <f>I85*0.21</f>
        <v>0</v>
      </c>
      <c r="P85">
        <v>3</v>
      </c>
    </row>
    <row r="86">
      <c r="A86" s="36" t="s">
        <v>67</v>
      </c>
      <c r="B86" s="43"/>
      <c r="C86" s="44"/>
      <c r="D86" s="44"/>
      <c r="E86" s="45" t="s">
        <v>64</v>
      </c>
      <c r="F86" s="44"/>
      <c r="G86" s="44"/>
      <c r="H86" s="44"/>
      <c r="I86" s="44"/>
      <c r="J86" s="46"/>
    </row>
    <row r="87">
      <c r="A87" s="36" t="s">
        <v>72</v>
      </c>
      <c r="B87" s="43"/>
      <c r="C87" s="44"/>
      <c r="D87" s="44"/>
      <c r="E87" s="47" t="s">
        <v>276</v>
      </c>
      <c r="F87" s="44"/>
      <c r="G87" s="44"/>
      <c r="H87" s="44"/>
      <c r="I87" s="44"/>
      <c r="J87" s="46"/>
    </row>
    <row r="88" ht="75">
      <c r="A88" s="36" t="s">
        <v>68</v>
      </c>
      <c r="B88" s="43"/>
      <c r="C88" s="44"/>
      <c r="D88" s="44"/>
      <c r="E88" s="38" t="s">
        <v>176</v>
      </c>
      <c r="F88" s="44"/>
      <c r="G88" s="44"/>
      <c r="H88" s="44"/>
      <c r="I88" s="44"/>
      <c r="J88" s="46"/>
    </row>
    <row r="89">
      <c r="A89" s="30" t="s">
        <v>59</v>
      </c>
      <c r="B89" s="31"/>
      <c r="C89" s="32" t="s">
        <v>177</v>
      </c>
      <c r="D89" s="33"/>
      <c r="E89" s="30" t="s">
        <v>178</v>
      </c>
      <c r="F89" s="33"/>
      <c r="G89" s="33"/>
      <c r="H89" s="33"/>
      <c r="I89" s="34">
        <f>SUMIFS(I90:I93,A90:A93,"P")</f>
        <v>0</v>
      </c>
      <c r="J89" s="35"/>
    </row>
    <row r="90">
      <c r="A90" s="36" t="s">
        <v>62</v>
      </c>
      <c r="B90" s="36">
        <v>3</v>
      </c>
      <c r="C90" s="37" t="s">
        <v>179</v>
      </c>
      <c r="D90" s="36" t="s">
        <v>64</v>
      </c>
      <c r="E90" s="38" t="s">
        <v>180</v>
      </c>
      <c r="F90" s="39" t="s">
        <v>139</v>
      </c>
      <c r="G90" s="40">
        <v>1191.0799999999999</v>
      </c>
      <c r="H90" s="41">
        <v>0</v>
      </c>
      <c r="I90" s="41">
        <f>ROUND(G90*H90,P4)</f>
        <v>0</v>
      </c>
      <c r="J90" s="36"/>
      <c r="O90" s="42">
        <f>I90*0.21</f>
        <v>0</v>
      </c>
      <c r="P90">
        <v>3</v>
      </c>
    </row>
    <row r="91">
      <c r="A91" s="36" t="s">
        <v>67</v>
      </c>
      <c r="B91" s="43"/>
      <c r="C91" s="44"/>
      <c r="D91" s="44"/>
      <c r="E91" s="45" t="s">
        <v>64</v>
      </c>
      <c r="F91" s="44"/>
      <c r="G91" s="44"/>
      <c r="H91" s="44"/>
      <c r="I91" s="44"/>
      <c r="J91" s="46"/>
    </row>
    <row r="92" ht="105">
      <c r="A92" s="36" t="s">
        <v>72</v>
      </c>
      <c r="B92" s="43"/>
      <c r="C92" s="44"/>
      <c r="D92" s="44"/>
      <c r="E92" s="47" t="s">
        <v>277</v>
      </c>
      <c r="F92" s="44"/>
      <c r="G92" s="44"/>
      <c r="H92" s="44"/>
      <c r="I92" s="44"/>
      <c r="J92" s="46"/>
    </row>
    <row r="93" ht="75">
      <c r="A93" s="36" t="s">
        <v>68</v>
      </c>
      <c r="B93" s="43"/>
      <c r="C93" s="44"/>
      <c r="D93" s="44"/>
      <c r="E93" s="38" t="s">
        <v>182</v>
      </c>
      <c r="F93" s="44"/>
      <c r="G93" s="44"/>
      <c r="H93" s="44"/>
      <c r="I93" s="44"/>
      <c r="J93" s="46"/>
    </row>
    <row r="94">
      <c r="A94" s="30" t="s">
        <v>59</v>
      </c>
      <c r="B94" s="31"/>
      <c r="C94" s="32" t="s">
        <v>183</v>
      </c>
      <c r="D94" s="33"/>
      <c r="E94" s="30" t="s">
        <v>184</v>
      </c>
      <c r="F94" s="33"/>
      <c r="G94" s="33"/>
      <c r="H94" s="33"/>
      <c r="I94" s="34">
        <f>SUMIFS(I95:I106,A95:A106,"P")</f>
        <v>0</v>
      </c>
      <c r="J94" s="35"/>
    </row>
    <row r="95">
      <c r="A95" s="36" t="s">
        <v>62</v>
      </c>
      <c r="B95" s="36">
        <v>20</v>
      </c>
      <c r="C95" s="37" t="s">
        <v>185</v>
      </c>
      <c r="D95" s="36" t="s">
        <v>64</v>
      </c>
      <c r="E95" s="38" t="s">
        <v>186</v>
      </c>
      <c r="F95" s="39" t="s">
        <v>86</v>
      </c>
      <c r="G95" s="40">
        <v>5</v>
      </c>
      <c r="H95" s="41">
        <v>0</v>
      </c>
      <c r="I95" s="41">
        <f>ROUND(G95*H95,P4)</f>
        <v>0</v>
      </c>
      <c r="J95" s="36"/>
      <c r="O95" s="42">
        <f>I95*0.21</f>
        <v>0</v>
      </c>
      <c r="P95">
        <v>3</v>
      </c>
    </row>
    <row r="96">
      <c r="A96" s="36" t="s">
        <v>67</v>
      </c>
      <c r="B96" s="43"/>
      <c r="C96" s="44"/>
      <c r="D96" s="44"/>
      <c r="E96" s="45" t="s">
        <v>64</v>
      </c>
      <c r="F96" s="44"/>
      <c r="G96" s="44"/>
      <c r="H96" s="44"/>
      <c r="I96" s="44"/>
      <c r="J96" s="46"/>
    </row>
    <row r="97">
      <c r="A97" s="36" t="s">
        <v>72</v>
      </c>
      <c r="B97" s="43"/>
      <c r="C97" s="44"/>
      <c r="D97" s="44"/>
      <c r="E97" s="47" t="s">
        <v>187</v>
      </c>
      <c r="F97" s="44"/>
      <c r="G97" s="44"/>
      <c r="H97" s="44"/>
      <c r="I97" s="44"/>
      <c r="J97" s="46"/>
    </row>
    <row r="98" ht="90">
      <c r="A98" s="36" t="s">
        <v>68</v>
      </c>
      <c r="B98" s="43"/>
      <c r="C98" s="44"/>
      <c r="D98" s="44"/>
      <c r="E98" s="38" t="s">
        <v>188</v>
      </c>
      <c r="F98" s="44"/>
      <c r="G98" s="44"/>
      <c r="H98" s="44"/>
      <c r="I98" s="44"/>
      <c r="J98" s="46"/>
    </row>
    <row r="99">
      <c r="A99" s="36" t="s">
        <v>62</v>
      </c>
      <c r="B99" s="36">
        <v>21</v>
      </c>
      <c r="C99" s="37" t="s">
        <v>189</v>
      </c>
      <c r="D99" s="36" t="s">
        <v>64</v>
      </c>
      <c r="E99" s="38" t="s">
        <v>190</v>
      </c>
      <c r="F99" s="39" t="s">
        <v>139</v>
      </c>
      <c r="G99" s="40">
        <v>44.505000000000003</v>
      </c>
      <c r="H99" s="41">
        <v>0</v>
      </c>
      <c r="I99" s="41">
        <f>ROUND(G99*H99,P4)</f>
        <v>0</v>
      </c>
      <c r="J99" s="36"/>
      <c r="O99" s="42">
        <f>I99*0.21</f>
        <v>0</v>
      </c>
      <c r="P99">
        <v>3</v>
      </c>
    </row>
    <row r="100">
      <c r="A100" s="36" t="s">
        <v>67</v>
      </c>
      <c r="B100" s="43"/>
      <c r="C100" s="44"/>
      <c r="D100" s="44"/>
      <c r="E100" s="45" t="s">
        <v>64</v>
      </c>
      <c r="F100" s="44"/>
      <c r="G100" s="44"/>
      <c r="H100" s="44"/>
      <c r="I100" s="44"/>
      <c r="J100" s="46"/>
    </row>
    <row r="101" ht="30">
      <c r="A101" s="36" t="s">
        <v>72</v>
      </c>
      <c r="B101" s="43"/>
      <c r="C101" s="44"/>
      <c r="D101" s="44"/>
      <c r="E101" s="47" t="s">
        <v>278</v>
      </c>
      <c r="F101" s="44"/>
      <c r="G101" s="44"/>
      <c r="H101" s="44"/>
      <c r="I101" s="44"/>
      <c r="J101" s="46"/>
    </row>
    <row r="102" ht="105">
      <c r="A102" s="36" t="s">
        <v>68</v>
      </c>
      <c r="B102" s="43"/>
      <c r="C102" s="44"/>
      <c r="D102" s="44"/>
      <c r="E102" s="38" t="s">
        <v>192</v>
      </c>
      <c r="F102" s="44"/>
      <c r="G102" s="44"/>
      <c r="H102" s="44"/>
      <c r="I102" s="44"/>
      <c r="J102" s="46"/>
    </row>
    <row r="103">
      <c r="A103" s="36" t="s">
        <v>62</v>
      </c>
      <c r="B103" s="36">
        <v>18</v>
      </c>
      <c r="C103" s="37" t="s">
        <v>193</v>
      </c>
      <c r="D103" s="36" t="s">
        <v>64</v>
      </c>
      <c r="E103" s="38" t="s">
        <v>194</v>
      </c>
      <c r="F103" s="39" t="s">
        <v>127</v>
      </c>
      <c r="G103" s="40">
        <v>20</v>
      </c>
      <c r="H103" s="41">
        <v>0</v>
      </c>
      <c r="I103" s="41">
        <f>ROUND(G103*H103,P4)</f>
        <v>0</v>
      </c>
      <c r="J103" s="36"/>
      <c r="O103" s="42">
        <f>I103*0.21</f>
        <v>0</v>
      </c>
      <c r="P103">
        <v>3</v>
      </c>
    </row>
    <row r="104">
      <c r="A104" s="36" t="s">
        <v>67</v>
      </c>
      <c r="B104" s="43"/>
      <c r="C104" s="44"/>
      <c r="D104" s="44"/>
      <c r="E104" s="45" t="s">
        <v>64</v>
      </c>
      <c r="F104" s="44"/>
      <c r="G104" s="44"/>
      <c r="H104" s="44"/>
      <c r="I104" s="44"/>
      <c r="J104" s="46"/>
    </row>
    <row r="105">
      <c r="A105" s="36" t="s">
        <v>72</v>
      </c>
      <c r="B105" s="43"/>
      <c r="C105" s="44"/>
      <c r="D105" s="44"/>
      <c r="E105" s="47" t="s">
        <v>276</v>
      </c>
      <c r="F105" s="44"/>
      <c r="G105" s="44"/>
      <c r="H105" s="44"/>
      <c r="I105" s="44"/>
      <c r="J105" s="46"/>
    </row>
    <row r="106" ht="75">
      <c r="A106" s="36" t="s">
        <v>68</v>
      </c>
      <c r="B106" s="48"/>
      <c r="C106" s="49"/>
      <c r="D106" s="49"/>
      <c r="E106" s="38" t="s">
        <v>195</v>
      </c>
      <c r="F106" s="49"/>
      <c r="G106" s="49"/>
      <c r="H106" s="49"/>
      <c r="I106" s="49"/>
      <c r="J106" s="50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23</v>
      </c>
      <c r="I3" s="24">
        <f>SUMIFS(I9:I13,A9:A13,"SD")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23</v>
      </c>
      <c r="D5" s="21"/>
      <c r="E5" s="22" t="s">
        <v>24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79</v>
      </c>
      <c r="D9" s="33"/>
      <c r="E9" s="30" t="s">
        <v>102</v>
      </c>
      <c r="F9" s="33"/>
      <c r="G9" s="33"/>
      <c r="H9" s="33"/>
      <c r="I9" s="34">
        <f>SUMIFS(I10:I13,A10:A13,"P")</f>
        <v>0</v>
      </c>
      <c r="J9" s="35"/>
    </row>
    <row r="10">
      <c r="A10" s="36" t="s">
        <v>62</v>
      </c>
      <c r="B10" s="36">
        <v>1</v>
      </c>
      <c r="C10" s="37" t="s">
        <v>283</v>
      </c>
      <c r="D10" s="36" t="s">
        <v>64</v>
      </c>
      <c r="E10" s="38" t="s">
        <v>284</v>
      </c>
      <c r="F10" s="39" t="s">
        <v>127</v>
      </c>
      <c r="G10" s="40">
        <v>12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>
      <c r="A12" s="36" t="s">
        <v>72</v>
      </c>
      <c r="B12" s="43"/>
      <c r="C12" s="44"/>
      <c r="D12" s="44"/>
      <c r="E12" s="47" t="s">
        <v>285</v>
      </c>
      <c r="F12" s="44"/>
      <c r="G12" s="44"/>
      <c r="H12" s="44"/>
      <c r="I12" s="44"/>
      <c r="J12" s="46"/>
    </row>
    <row r="13" ht="120">
      <c r="A13" s="36" t="s">
        <v>68</v>
      </c>
      <c r="B13" s="48"/>
      <c r="C13" s="49"/>
      <c r="D13" s="49"/>
      <c r="E13" s="38" t="s">
        <v>124</v>
      </c>
      <c r="F13" s="49"/>
      <c r="G13" s="49"/>
      <c r="H13" s="49"/>
      <c r="I13" s="49"/>
      <c r="J13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41</v>
      </c>
      <c r="F2" s="16"/>
      <c r="G2" s="16"/>
      <c r="H2" s="16"/>
      <c r="I2" s="16"/>
      <c r="J2" s="18"/>
    </row>
    <row r="3">
      <c r="A3" s="3" t="s">
        <v>42</v>
      </c>
      <c r="B3" s="19" t="s">
        <v>43</v>
      </c>
      <c r="C3" s="20" t="s">
        <v>44</v>
      </c>
      <c r="D3" s="21"/>
      <c r="E3" s="22" t="s">
        <v>45</v>
      </c>
      <c r="F3" s="16"/>
      <c r="G3" s="16"/>
      <c r="H3" s="23" t="s">
        <v>25</v>
      </c>
      <c r="I3" s="24">
        <f>SUMIFS(I9:I59,A9:A59,"SD")</f>
        <v>0</v>
      </c>
      <c r="J3" s="18"/>
      <c r="O3">
        <v>0</v>
      </c>
      <c r="P3">
        <v>2</v>
      </c>
    </row>
    <row r="4">
      <c r="A4" s="3" t="s">
        <v>46</v>
      </c>
      <c r="B4" s="19" t="s">
        <v>279</v>
      </c>
      <c r="C4" s="20" t="s">
        <v>280</v>
      </c>
      <c r="D4" s="21"/>
      <c r="E4" s="22" t="s">
        <v>281</v>
      </c>
      <c r="F4" s="16"/>
      <c r="G4" s="16"/>
      <c r="H4" s="16"/>
      <c r="I4" s="16"/>
      <c r="J4" s="18"/>
      <c r="O4">
        <v>0.14999999999999999</v>
      </c>
      <c r="P4">
        <v>2</v>
      </c>
    </row>
    <row r="5">
      <c r="A5" s="3" t="s">
        <v>282</v>
      </c>
      <c r="B5" s="19" t="s">
        <v>47</v>
      </c>
      <c r="C5" s="20" t="s">
        <v>25</v>
      </c>
      <c r="D5" s="21"/>
      <c r="E5" s="22" t="s">
        <v>26</v>
      </c>
      <c r="F5" s="16"/>
      <c r="G5" s="16"/>
      <c r="H5" s="16"/>
      <c r="I5" s="16"/>
      <c r="J5" s="18"/>
      <c r="O5">
        <v>0.20999999999999999</v>
      </c>
    </row>
    <row r="6">
      <c r="A6" s="25" t="s">
        <v>48</v>
      </c>
      <c r="B6" s="26" t="s">
        <v>49</v>
      </c>
      <c r="C6" s="7" t="s">
        <v>50</v>
      </c>
      <c r="D6" s="7" t="s">
        <v>51</v>
      </c>
      <c r="E6" s="7" t="s">
        <v>52</v>
      </c>
      <c r="F6" s="7" t="s">
        <v>53</v>
      </c>
      <c r="G6" s="7" t="s">
        <v>54</v>
      </c>
      <c r="H6" s="7" t="s">
        <v>55</v>
      </c>
      <c r="I6" s="7"/>
      <c r="J6" s="27" t="s">
        <v>56</v>
      </c>
    </row>
    <row r="7">
      <c r="A7" s="25"/>
      <c r="B7" s="26"/>
      <c r="C7" s="7"/>
      <c r="D7" s="7"/>
      <c r="E7" s="7"/>
      <c r="F7" s="7"/>
      <c r="G7" s="7"/>
      <c r="H7" s="7" t="s">
        <v>57</v>
      </c>
      <c r="I7" s="7" t="s">
        <v>58</v>
      </c>
      <c r="J7" s="27"/>
    </row>
    <row r="8">
      <c r="A8" s="28">
        <v>0</v>
      </c>
      <c r="B8" s="26">
        <v>1</v>
      </c>
      <c r="C8" s="29">
        <v>2</v>
      </c>
      <c r="D8" s="7">
        <v>3</v>
      </c>
      <c r="E8" s="29">
        <v>4</v>
      </c>
      <c r="F8" s="7">
        <v>5</v>
      </c>
      <c r="G8" s="7">
        <v>6</v>
      </c>
      <c r="H8" s="7">
        <v>7</v>
      </c>
      <c r="I8" s="29">
        <v>8</v>
      </c>
      <c r="J8" s="27">
        <v>9</v>
      </c>
    </row>
    <row r="9">
      <c r="A9" s="30" t="s">
        <v>59</v>
      </c>
      <c r="B9" s="31"/>
      <c r="C9" s="32" t="s">
        <v>60</v>
      </c>
      <c r="D9" s="33"/>
      <c r="E9" s="30" t="s">
        <v>61</v>
      </c>
      <c r="F9" s="33"/>
      <c r="G9" s="33"/>
      <c r="H9" s="33"/>
      <c r="I9" s="34">
        <f>SUMIFS(I10:I17,A10:A17,"P")</f>
        <v>0</v>
      </c>
      <c r="J9" s="35"/>
    </row>
    <row r="10">
      <c r="A10" s="36" t="s">
        <v>62</v>
      </c>
      <c r="B10" s="36">
        <v>1</v>
      </c>
      <c r="C10" s="37" t="s">
        <v>96</v>
      </c>
      <c r="D10" s="36" t="s">
        <v>64</v>
      </c>
      <c r="E10" s="38" t="s">
        <v>97</v>
      </c>
      <c r="F10" s="39" t="s">
        <v>98</v>
      </c>
      <c r="G10" s="40">
        <v>2.7000000000000002</v>
      </c>
      <c r="H10" s="41">
        <v>0</v>
      </c>
      <c r="I10" s="41">
        <f>ROUND(G10*H10,P4)</f>
        <v>0</v>
      </c>
      <c r="J10" s="36"/>
      <c r="O10" s="42">
        <f>I10*0.21</f>
        <v>0</v>
      </c>
      <c r="P10">
        <v>3</v>
      </c>
    </row>
    <row r="11">
      <c r="A11" s="36" t="s">
        <v>67</v>
      </c>
      <c r="B11" s="43"/>
      <c r="C11" s="44"/>
      <c r="D11" s="44"/>
      <c r="E11" s="45" t="s">
        <v>64</v>
      </c>
      <c r="F11" s="44"/>
      <c r="G11" s="44"/>
      <c r="H11" s="44"/>
      <c r="I11" s="44"/>
      <c r="J11" s="46"/>
    </row>
    <row r="12" ht="30">
      <c r="A12" s="36" t="s">
        <v>72</v>
      </c>
      <c r="B12" s="43"/>
      <c r="C12" s="44"/>
      <c r="D12" s="44"/>
      <c r="E12" s="47" t="s">
        <v>286</v>
      </c>
      <c r="F12" s="44"/>
      <c r="G12" s="44"/>
      <c r="H12" s="44"/>
      <c r="I12" s="44"/>
      <c r="J12" s="46"/>
    </row>
    <row r="13" ht="75">
      <c r="A13" s="36" t="s">
        <v>68</v>
      </c>
      <c r="B13" s="43"/>
      <c r="C13" s="44"/>
      <c r="D13" s="44"/>
      <c r="E13" s="38" t="s">
        <v>100</v>
      </c>
      <c r="F13" s="44"/>
      <c r="G13" s="44"/>
      <c r="H13" s="44"/>
      <c r="I13" s="44"/>
      <c r="J13" s="46"/>
    </row>
    <row r="14">
      <c r="A14" s="36" t="s">
        <v>62</v>
      </c>
      <c r="B14" s="36">
        <v>6</v>
      </c>
      <c r="C14" s="37" t="s">
        <v>96</v>
      </c>
      <c r="D14" s="36" t="s">
        <v>79</v>
      </c>
      <c r="E14" s="38" t="s">
        <v>97</v>
      </c>
      <c r="F14" s="39" t="s">
        <v>98</v>
      </c>
      <c r="G14" s="40">
        <v>3.2559999999999998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67</v>
      </c>
      <c r="B15" s="43"/>
      <c r="C15" s="44"/>
      <c r="D15" s="44"/>
      <c r="E15" s="45" t="s">
        <v>64</v>
      </c>
      <c r="F15" s="44"/>
      <c r="G15" s="44"/>
      <c r="H15" s="44"/>
      <c r="I15" s="44"/>
      <c r="J15" s="46"/>
    </row>
    <row r="16" ht="60">
      <c r="A16" s="36" t="s">
        <v>72</v>
      </c>
      <c r="B16" s="43"/>
      <c r="C16" s="44"/>
      <c r="D16" s="44"/>
      <c r="E16" s="47" t="s">
        <v>287</v>
      </c>
      <c r="F16" s="44"/>
      <c r="G16" s="44"/>
      <c r="H16" s="44"/>
      <c r="I16" s="44"/>
      <c r="J16" s="46"/>
    </row>
    <row r="17" ht="75">
      <c r="A17" s="36" t="s">
        <v>68</v>
      </c>
      <c r="B17" s="43"/>
      <c r="C17" s="44"/>
      <c r="D17" s="44"/>
      <c r="E17" s="38" t="s">
        <v>100</v>
      </c>
      <c r="F17" s="44"/>
      <c r="G17" s="44"/>
      <c r="H17" s="44"/>
      <c r="I17" s="44"/>
      <c r="J17" s="46"/>
    </row>
    <row r="18">
      <c r="A18" s="30" t="s">
        <v>59</v>
      </c>
      <c r="B18" s="31"/>
      <c r="C18" s="32" t="s">
        <v>79</v>
      </c>
      <c r="D18" s="33"/>
      <c r="E18" s="30" t="s">
        <v>102</v>
      </c>
      <c r="F18" s="33"/>
      <c r="G18" s="33"/>
      <c r="H18" s="33"/>
      <c r="I18" s="34">
        <f>SUMIFS(I19:I30,A19:A30,"P")</f>
        <v>0</v>
      </c>
      <c r="J18" s="35"/>
    </row>
    <row r="19">
      <c r="A19" s="36" t="s">
        <v>62</v>
      </c>
      <c r="B19" s="36">
        <v>4</v>
      </c>
      <c r="C19" s="37" t="s">
        <v>288</v>
      </c>
      <c r="D19" s="36" t="s">
        <v>64</v>
      </c>
      <c r="E19" s="38" t="s">
        <v>289</v>
      </c>
      <c r="F19" s="39" t="s">
        <v>98</v>
      </c>
      <c r="G19" s="40">
        <v>2.5</v>
      </c>
      <c r="H19" s="41">
        <v>0</v>
      </c>
      <c r="I19" s="41">
        <f>ROUND(G19*H19,P4)</f>
        <v>0</v>
      </c>
      <c r="J19" s="36"/>
      <c r="O19" s="42">
        <f>I19*0.21</f>
        <v>0</v>
      </c>
      <c r="P19">
        <v>3</v>
      </c>
    </row>
    <row r="20">
      <c r="A20" s="36" t="s">
        <v>67</v>
      </c>
      <c r="B20" s="43"/>
      <c r="C20" s="44"/>
      <c r="D20" s="44"/>
      <c r="E20" s="45" t="s">
        <v>64</v>
      </c>
      <c r="F20" s="44"/>
      <c r="G20" s="44"/>
      <c r="H20" s="44"/>
      <c r="I20" s="44"/>
      <c r="J20" s="46"/>
    </row>
    <row r="21">
      <c r="A21" s="36" t="s">
        <v>72</v>
      </c>
      <c r="B21" s="43"/>
      <c r="C21" s="44"/>
      <c r="D21" s="44"/>
      <c r="E21" s="47" t="s">
        <v>290</v>
      </c>
      <c r="F21" s="44"/>
      <c r="G21" s="44"/>
      <c r="H21" s="44"/>
      <c r="I21" s="44"/>
      <c r="J21" s="46"/>
    </row>
    <row r="22" ht="409.5">
      <c r="A22" s="36" t="s">
        <v>68</v>
      </c>
      <c r="B22" s="43"/>
      <c r="C22" s="44"/>
      <c r="D22" s="44"/>
      <c r="E22" s="38" t="s">
        <v>120</v>
      </c>
      <c r="F22" s="44"/>
      <c r="G22" s="44"/>
      <c r="H22" s="44"/>
      <c r="I22" s="44"/>
      <c r="J22" s="46"/>
    </row>
    <row r="23">
      <c r="A23" s="36" t="s">
        <v>62</v>
      </c>
      <c r="B23" s="36">
        <v>2</v>
      </c>
      <c r="C23" s="37" t="s">
        <v>291</v>
      </c>
      <c r="D23" s="36" t="s">
        <v>64</v>
      </c>
      <c r="E23" s="38" t="s">
        <v>292</v>
      </c>
      <c r="F23" s="39" t="s">
        <v>127</v>
      </c>
      <c r="G23" s="40">
        <v>12</v>
      </c>
      <c r="H23" s="41">
        <v>0</v>
      </c>
      <c r="I23" s="41">
        <f>ROUND(G23*H23,P4)</f>
        <v>0</v>
      </c>
      <c r="J23" s="36"/>
      <c r="O23" s="42">
        <f>I23*0.21</f>
        <v>0</v>
      </c>
      <c r="P23">
        <v>3</v>
      </c>
    </row>
    <row r="24">
      <c r="A24" s="36" t="s">
        <v>67</v>
      </c>
      <c r="B24" s="43"/>
      <c r="C24" s="44"/>
      <c r="D24" s="44"/>
      <c r="E24" s="45" t="s">
        <v>64</v>
      </c>
      <c r="F24" s="44"/>
      <c r="G24" s="44"/>
      <c r="H24" s="44"/>
      <c r="I24" s="44"/>
      <c r="J24" s="46"/>
    </row>
    <row r="25" ht="30">
      <c r="A25" s="36" t="s">
        <v>72</v>
      </c>
      <c r="B25" s="43"/>
      <c r="C25" s="44"/>
      <c r="D25" s="44"/>
      <c r="E25" s="47" t="s">
        <v>293</v>
      </c>
      <c r="F25" s="44"/>
      <c r="G25" s="44"/>
      <c r="H25" s="44"/>
      <c r="I25" s="44"/>
      <c r="J25" s="46"/>
    </row>
    <row r="26" ht="120">
      <c r="A26" s="36" t="s">
        <v>68</v>
      </c>
      <c r="B26" s="43"/>
      <c r="C26" s="44"/>
      <c r="D26" s="44"/>
      <c r="E26" s="38" t="s">
        <v>124</v>
      </c>
      <c r="F26" s="44"/>
      <c r="G26" s="44"/>
      <c r="H26" s="44"/>
      <c r="I26" s="44"/>
      <c r="J26" s="46"/>
    </row>
    <row r="27">
      <c r="A27" s="36" t="s">
        <v>62</v>
      </c>
      <c r="B27" s="36">
        <v>5</v>
      </c>
      <c r="C27" s="37" t="s">
        <v>294</v>
      </c>
      <c r="D27" s="36" t="s">
        <v>64</v>
      </c>
      <c r="E27" s="38" t="s">
        <v>295</v>
      </c>
      <c r="F27" s="39" t="s">
        <v>98</v>
      </c>
      <c r="G27" s="40">
        <v>0.75600000000000001</v>
      </c>
      <c r="H27" s="41">
        <v>0</v>
      </c>
      <c r="I27" s="41">
        <f>ROUND(G27*H27,P4)</f>
        <v>0</v>
      </c>
      <c r="J27" s="36"/>
      <c r="O27" s="42">
        <f>I27*0.21</f>
        <v>0</v>
      </c>
      <c r="P27">
        <v>3</v>
      </c>
    </row>
    <row r="28">
      <c r="A28" s="36" t="s">
        <v>67</v>
      </c>
      <c r="B28" s="43"/>
      <c r="C28" s="44"/>
      <c r="D28" s="44"/>
      <c r="E28" s="45" t="s">
        <v>64</v>
      </c>
      <c r="F28" s="44"/>
      <c r="G28" s="44"/>
      <c r="H28" s="44"/>
      <c r="I28" s="44"/>
      <c r="J28" s="46"/>
    </row>
    <row r="29" ht="45">
      <c r="A29" s="36" t="s">
        <v>72</v>
      </c>
      <c r="B29" s="43"/>
      <c r="C29" s="44"/>
      <c r="D29" s="44"/>
      <c r="E29" s="47" t="s">
        <v>296</v>
      </c>
      <c r="F29" s="44"/>
      <c r="G29" s="44"/>
      <c r="H29" s="44"/>
      <c r="I29" s="44"/>
      <c r="J29" s="46"/>
    </row>
    <row r="30" ht="409.5">
      <c r="A30" s="36" t="s">
        <v>68</v>
      </c>
      <c r="B30" s="43"/>
      <c r="C30" s="44"/>
      <c r="D30" s="44"/>
      <c r="E30" s="38" t="s">
        <v>297</v>
      </c>
      <c r="F30" s="44"/>
      <c r="G30" s="44"/>
      <c r="H30" s="44"/>
      <c r="I30" s="44"/>
      <c r="J30" s="46"/>
    </row>
    <row r="31">
      <c r="A31" s="30" t="s">
        <v>59</v>
      </c>
      <c r="B31" s="31"/>
      <c r="C31" s="32" t="s">
        <v>298</v>
      </c>
      <c r="D31" s="33"/>
      <c r="E31" s="30" t="s">
        <v>299</v>
      </c>
      <c r="F31" s="33"/>
      <c r="G31" s="33"/>
      <c r="H31" s="33"/>
      <c r="I31" s="34">
        <f>SUMIFS(I32:I43,A32:A43,"P")</f>
        <v>0</v>
      </c>
      <c r="J31" s="35"/>
    </row>
    <row r="32">
      <c r="A32" s="36" t="s">
        <v>62</v>
      </c>
      <c r="B32" s="36">
        <v>10</v>
      </c>
      <c r="C32" s="37" t="s">
        <v>300</v>
      </c>
      <c r="D32" s="36" t="s">
        <v>64</v>
      </c>
      <c r="E32" s="38" t="s">
        <v>301</v>
      </c>
      <c r="F32" s="39" t="s">
        <v>98</v>
      </c>
      <c r="G32" s="40">
        <v>0.20399999999999999</v>
      </c>
      <c r="H32" s="41">
        <v>0</v>
      </c>
      <c r="I32" s="41">
        <f>ROUND(G32*H32,P4)</f>
        <v>0</v>
      </c>
      <c r="J32" s="36"/>
      <c r="O32" s="42">
        <f>I32*0.21</f>
        <v>0</v>
      </c>
      <c r="P32">
        <v>3</v>
      </c>
    </row>
    <row r="33">
      <c r="A33" s="36" t="s">
        <v>67</v>
      </c>
      <c r="B33" s="43"/>
      <c r="C33" s="44"/>
      <c r="D33" s="44"/>
      <c r="E33" s="45" t="s">
        <v>64</v>
      </c>
      <c r="F33" s="44"/>
      <c r="G33" s="44"/>
      <c r="H33" s="44"/>
      <c r="I33" s="44"/>
      <c r="J33" s="46"/>
    </row>
    <row r="34" ht="30">
      <c r="A34" s="36" t="s">
        <v>72</v>
      </c>
      <c r="B34" s="43"/>
      <c r="C34" s="44"/>
      <c r="D34" s="44"/>
      <c r="E34" s="47" t="s">
        <v>302</v>
      </c>
      <c r="F34" s="44"/>
      <c r="G34" s="44"/>
      <c r="H34" s="44"/>
      <c r="I34" s="44"/>
      <c r="J34" s="46"/>
    </row>
    <row r="35" ht="409.5">
      <c r="A35" s="36" t="s">
        <v>68</v>
      </c>
      <c r="B35" s="43"/>
      <c r="C35" s="44"/>
      <c r="D35" s="44"/>
      <c r="E35" s="38" t="s">
        <v>303</v>
      </c>
      <c r="F35" s="44"/>
      <c r="G35" s="44"/>
      <c r="H35" s="44"/>
      <c r="I35" s="44"/>
      <c r="J35" s="46"/>
    </row>
    <row r="36">
      <c r="A36" s="36" t="s">
        <v>62</v>
      </c>
      <c r="B36" s="36">
        <v>9</v>
      </c>
      <c r="C36" s="37" t="s">
        <v>304</v>
      </c>
      <c r="D36" s="36" t="s">
        <v>64</v>
      </c>
      <c r="E36" s="38" t="s">
        <v>305</v>
      </c>
      <c r="F36" s="39" t="s">
        <v>98</v>
      </c>
      <c r="G36" s="40">
        <v>2.1019999999999999</v>
      </c>
      <c r="H36" s="41">
        <v>0</v>
      </c>
      <c r="I36" s="41">
        <f>ROUND(G36*H36,P4)</f>
        <v>0</v>
      </c>
      <c r="J36" s="36"/>
      <c r="O36" s="42">
        <f>I36*0.21</f>
        <v>0</v>
      </c>
      <c r="P36">
        <v>3</v>
      </c>
    </row>
    <row r="37">
      <c r="A37" s="36" t="s">
        <v>67</v>
      </c>
      <c r="B37" s="43"/>
      <c r="C37" s="44"/>
      <c r="D37" s="44"/>
      <c r="E37" s="45" t="s">
        <v>64</v>
      </c>
      <c r="F37" s="44"/>
      <c r="G37" s="44"/>
      <c r="H37" s="44"/>
      <c r="I37" s="44"/>
      <c r="J37" s="46"/>
    </row>
    <row r="38" ht="75">
      <c r="A38" s="36" t="s">
        <v>72</v>
      </c>
      <c r="B38" s="43"/>
      <c r="C38" s="44"/>
      <c r="D38" s="44"/>
      <c r="E38" s="47" t="s">
        <v>306</v>
      </c>
      <c r="F38" s="44"/>
      <c r="G38" s="44"/>
      <c r="H38" s="44"/>
      <c r="I38" s="44"/>
      <c r="J38" s="46"/>
    </row>
    <row r="39" ht="105">
      <c r="A39" s="36" t="s">
        <v>68</v>
      </c>
      <c r="B39" s="43"/>
      <c r="C39" s="44"/>
      <c r="D39" s="44"/>
      <c r="E39" s="38" t="s">
        <v>307</v>
      </c>
      <c r="F39" s="44"/>
      <c r="G39" s="44"/>
      <c r="H39" s="44"/>
      <c r="I39" s="44"/>
      <c r="J39" s="46"/>
    </row>
    <row r="40">
      <c r="A40" s="36" t="s">
        <v>62</v>
      </c>
      <c r="B40" s="36">
        <v>12</v>
      </c>
      <c r="C40" s="37" t="s">
        <v>308</v>
      </c>
      <c r="D40" s="36" t="s">
        <v>64</v>
      </c>
      <c r="E40" s="38" t="s">
        <v>309</v>
      </c>
      <c r="F40" s="39" t="s">
        <v>98</v>
      </c>
      <c r="G40" s="40">
        <v>1.6499999999999999</v>
      </c>
      <c r="H40" s="41">
        <v>0</v>
      </c>
      <c r="I40" s="41">
        <f>ROUND(G40*H40,P4)</f>
        <v>0</v>
      </c>
      <c r="J40" s="36"/>
      <c r="O40" s="42">
        <f>I40*0.21</f>
        <v>0</v>
      </c>
      <c r="P40">
        <v>3</v>
      </c>
    </row>
    <row r="41">
      <c r="A41" s="36" t="s">
        <v>67</v>
      </c>
      <c r="B41" s="43"/>
      <c r="C41" s="44"/>
      <c r="D41" s="44"/>
      <c r="E41" s="45" t="s">
        <v>64</v>
      </c>
      <c r="F41" s="44"/>
      <c r="G41" s="44"/>
      <c r="H41" s="44"/>
      <c r="I41" s="44"/>
      <c r="J41" s="46"/>
    </row>
    <row r="42" ht="45">
      <c r="A42" s="36" t="s">
        <v>72</v>
      </c>
      <c r="B42" s="43"/>
      <c r="C42" s="44"/>
      <c r="D42" s="44"/>
      <c r="E42" s="47" t="s">
        <v>310</v>
      </c>
      <c r="F42" s="44"/>
      <c r="G42" s="44"/>
      <c r="H42" s="44"/>
      <c r="I42" s="44"/>
      <c r="J42" s="46"/>
    </row>
    <row r="43" ht="150">
      <c r="A43" s="36" t="s">
        <v>68</v>
      </c>
      <c r="B43" s="43"/>
      <c r="C43" s="44"/>
      <c r="D43" s="44"/>
      <c r="E43" s="38" t="s">
        <v>311</v>
      </c>
      <c r="F43" s="44"/>
      <c r="G43" s="44"/>
      <c r="H43" s="44"/>
      <c r="I43" s="44"/>
      <c r="J43" s="46"/>
    </row>
    <row r="44">
      <c r="A44" s="30" t="s">
        <v>59</v>
      </c>
      <c r="B44" s="31"/>
      <c r="C44" s="32" t="s">
        <v>312</v>
      </c>
      <c r="D44" s="33"/>
      <c r="E44" s="30" t="s">
        <v>313</v>
      </c>
      <c r="F44" s="33"/>
      <c r="G44" s="33"/>
      <c r="H44" s="33"/>
      <c r="I44" s="34">
        <f>SUMIFS(I45:I47,A45:A47,"P")</f>
        <v>0</v>
      </c>
      <c r="J44" s="35"/>
    </row>
    <row r="45">
      <c r="A45" s="36" t="s">
        <v>62</v>
      </c>
      <c r="B45" s="36">
        <v>11</v>
      </c>
      <c r="C45" s="37" t="s">
        <v>314</v>
      </c>
      <c r="D45" s="36" t="s">
        <v>64</v>
      </c>
      <c r="E45" s="38" t="s">
        <v>315</v>
      </c>
      <c r="F45" s="39" t="s">
        <v>98</v>
      </c>
      <c r="G45" s="40">
        <v>1.5</v>
      </c>
      <c r="H45" s="41">
        <v>0</v>
      </c>
      <c r="I45" s="41">
        <f>ROUND(G45*H45,P4)</f>
        <v>0</v>
      </c>
      <c r="J45" s="36"/>
      <c r="O45" s="42">
        <f>I45*0.21</f>
        <v>0</v>
      </c>
      <c r="P45">
        <v>3</v>
      </c>
    </row>
    <row r="46">
      <c r="A46" s="36" t="s">
        <v>67</v>
      </c>
      <c r="B46" s="43"/>
      <c r="C46" s="44"/>
      <c r="D46" s="44"/>
      <c r="E46" s="45" t="s">
        <v>64</v>
      </c>
      <c r="F46" s="44"/>
      <c r="G46" s="44"/>
      <c r="H46" s="44"/>
      <c r="I46" s="44"/>
      <c r="J46" s="46"/>
    </row>
    <row r="47" ht="409.5">
      <c r="A47" s="36" t="s">
        <v>68</v>
      </c>
      <c r="B47" s="43"/>
      <c r="C47" s="44"/>
      <c r="D47" s="44"/>
      <c r="E47" s="38" t="s">
        <v>316</v>
      </c>
      <c r="F47" s="44"/>
      <c r="G47" s="44"/>
      <c r="H47" s="44"/>
      <c r="I47" s="44"/>
      <c r="J47" s="46"/>
    </row>
    <row r="48">
      <c r="A48" s="30" t="s">
        <v>59</v>
      </c>
      <c r="B48" s="31"/>
      <c r="C48" s="32" t="s">
        <v>183</v>
      </c>
      <c r="D48" s="33"/>
      <c r="E48" s="30" t="s">
        <v>184</v>
      </c>
      <c r="F48" s="33"/>
      <c r="G48" s="33"/>
      <c r="H48" s="33"/>
      <c r="I48" s="34">
        <f>SUMIFS(I49:I54,A49:A54,"P")</f>
        <v>0</v>
      </c>
      <c r="J48" s="35"/>
    </row>
    <row r="49">
      <c r="A49" s="36" t="s">
        <v>62</v>
      </c>
      <c r="B49" s="36">
        <v>8</v>
      </c>
      <c r="C49" s="37" t="s">
        <v>317</v>
      </c>
      <c r="D49" s="36" t="s">
        <v>64</v>
      </c>
      <c r="E49" s="38" t="s">
        <v>318</v>
      </c>
      <c r="F49" s="39" t="s">
        <v>86</v>
      </c>
      <c r="G49" s="40">
        <v>1</v>
      </c>
      <c r="H49" s="41">
        <v>0</v>
      </c>
      <c r="I49" s="41">
        <f>ROUND(G49*H49,P4)</f>
        <v>0</v>
      </c>
      <c r="J49" s="36"/>
      <c r="O49" s="42">
        <f>I49*0.21</f>
        <v>0</v>
      </c>
      <c r="P49">
        <v>3</v>
      </c>
    </row>
    <row r="50">
      <c r="A50" s="36" t="s">
        <v>67</v>
      </c>
      <c r="B50" s="43"/>
      <c r="C50" s="44"/>
      <c r="D50" s="44"/>
      <c r="E50" s="45" t="s">
        <v>64</v>
      </c>
      <c r="F50" s="44"/>
      <c r="G50" s="44"/>
      <c r="H50" s="44"/>
      <c r="I50" s="44"/>
      <c r="J50" s="46"/>
    </row>
    <row r="51" ht="409.5">
      <c r="A51" s="36" t="s">
        <v>68</v>
      </c>
      <c r="B51" s="43"/>
      <c r="C51" s="44"/>
      <c r="D51" s="44"/>
      <c r="E51" s="38" t="s">
        <v>319</v>
      </c>
      <c r="F51" s="44"/>
      <c r="G51" s="44"/>
      <c r="H51" s="44"/>
      <c r="I51" s="44"/>
      <c r="J51" s="46"/>
    </row>
    <row r="52">
      <c r="A52" s="36" t="s">
        <v>62</v>
      </c>
      <c r="B52" s="36">
        <v>7</v>
      </c>
      <c r="C52" s="37" t="s">
        <v>320</v>
      </c>
      <c r="D52" s="36" t="s">
        <v>64</v>
      </c>
      <c r="E52" s="38" t="s">
        <v>321</v>
      </c>
      <c r="F52" s="39" t="s">
        <v>127</v>
      </c>
      <c r="G52" s="40">
        <v>1.5</v>
      </c>
      <c r="H52" s="41">
        <v>0</v>
      </c>
      <c r="I52" s="41">
        <f>ROUND(G52*H52,P4)</f>
        <v>0</v>
      </c>
      <c r="J52" s="36"/>
      <c r="O52" s="42">
        <f>I52*0.21</f>
        <v>0</v>
      </c>
      <c r="P52">
        <v>3</v>
      </c>
    </row>
    <row r="53">
      <c r="A53" s="36" t="s">
        <v>67</v>
      </c>
      <c r="B53" s="43"/>
      <c r="C53" s="44"/>
      <c r="D53" s="44"/>
      <c r="E53" s="45" t="s">
        <v>64</v>
      </c>
      <c r="F53" s="44"/>
      <c r="G53" s="44"/>
      <c r="H53" s="44"/>
      <c r="I53" s="44"/>
      <c r="J53" s="46"/>
    </row>
    <row r="54" ht="90">
      <c r="A54" s="36" t="s">
        <v>68</v>
      </c>
      <c r="B54" s="43"/>
      <c r="C54" s="44"/>
      <c r="D54" s="44"/>
      <c r="E54" s="38" t="s">
        <v>322</v>
      </c>
      <c r="F54" s="44"/>
      <c r="G54" s="44"/>
      <c r="H54" s="44"/>
      <c r="I54" s="44"/>
      <c r="J54" s="46"/>
    </row>
    <row r="55">
      <c r="A55" s="30" t="s">
        <v>59</v>
      </c>
      <c r="B55" s="31"/>
      <c r="C55" s="32" t="s">
        <v>323</v>
      </c>
      <c r="D55" s="33"/>
      <c r="E55" s="30" t="s">
        <v>324</v>
      </c>
      <c r="F55" s="33"/>
      <c r="G55" s="33"/>
      <c r="H55" s="33"/>
      <c r="I55" s="34">
        <f>SUMIFS(I56:I59,A56:A59,"P")</f>
        <v>0</v>
      </c>
      <c r="J55" s="35"/>
    </row>
    <row r="56">
      <c r="A56" s="36" t="s">
        <v>62</v>
      </c>
      <c r="B56" s="36">
        <v>3</v>
      </c>
      <c r="C56" s="37" t="s">
        <v>325</v>
      </c>
      <c r="D56" s="36" t="s">
        <v>64</v>
      </c>
      <c r="E56" s="38" t="s">
        <v>326</v>
      </c>
      <c r="F56" s="39" t="s">
        <v>98</v>
      </c>
      <c r="G56" s="40">
        <v>2.7000000000000002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67</v>
      </c>
      <c r="B57" s="43"/>
      <c r="C57" s="44"/>
      <c r="D57" s="44"/>
      <c r="E57" s="45" t="s">
        <v>64</v>
      </c>
      <c r="F57" s="44"/>
      <c r="G57" s="44"/>
      <c r="H57" s="44"/>
      <c r="I57" s="44"/>
      <c r="J57" s="46"/>
    </row>
    <row r="58">
      <c r="A58" s="36" t="s">
        <v>72</v>
      </c>
      <c r="B58" s="43"/>
      <c r="C58" s="44"/>
      <c r="D58" s="44"/>
      <c r="E58" s="47" t="s">
        <v>327</v>
      </c>
      <c r="F58" s="44"/>
      <c r="G58" s="44"/>
      <c r="H58" s="44"/>
      <c r="I58" s="44"/>
      <c r="J58" s="46"/>
    </row>
    <row r="59" ht="180">
      <c r="A59" s="36" t="s">
        <v>68</v>
      </c>
      <c r="B59" s="48"/>
      <c r="C59" s="49"/>
      <c r="D59" s="49"/>
      <c r="E59" s="38" t="s">
        <v>328</v>
      </c>
      <c r="F59" s="49"/>
      <c r="G59" s="49"/>
      <c r="H59" s="49"/>
      <c r="I59" s="49"/>
      <c r="J59" s="50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Matějíčková Veronika</dc:creator>
  <cp:lastModifiedBy>Matějíčková Veronika</cp:lastModifiedBy>
  <dcterms:created xsi:type="dcterms:W3CDTF">2025-04-14T12:41:54Z</dcterms:created>
  <dcterms:modified xsi:type="dcterms:W3CDTF">2025-04-14T12:41:55Z</dcterms:modified>
</cp:coreProperties>
</file>